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00 - Vedlejší a ostat..." sheetId="2" r:id="rId2"/>
    <sheet name="SO 901 - Dětské hřiště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000 - Vedlejší a ostat...'!$C$120:$K$172</definedName>
    <definedName name="_xlnm.Print_Area" localSheetId="1">'SO 000 - Vedlejší a ostat...'!$C$4:$J$76,'SO 000 - Vedlejší a ostat...'!$C$82:$J$102,'SO 000 - Vedlejší a ostat...'!$C$108:$K$172</definedName>
    <definedName name="_xlnm.Print_Titles" localSheetId="1">'SO 000 - Vedlejší a ostat...'!$120:$120</definedName>
    <definedName name="_xlnm._FilterDatabase" localSheetId="2" hidden="1">'SO 901 - Dětské hřiště'!$C$124:$K$320</definedName>
    <definedName name="_xlnm.Print_Area" localSheetId="2">'SO 901 - Dětské hřiště'!$C$4:$J$76,'SO 901 - Dětské hřiště'!$C$82:$J$106,'SO 901 - Dětské hřiště'!$C$112:$K$320</definedName>
    <definedName name="_xlnm.Print_Titles" localSheetId="2">'SO 901 - Dětské hřiště'!$124:$124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320"/>
  <c r="BH320"/>
  <c r="BG320"/>
  <c r="BF320"/>
  <c r="T320"/>
  <c r="R320"/>
  <c r="P320"/>
  <c r="BI319"/>
  <c r="BH319"/>
  <c r="BG319"/>
  <c r="BF319"/>
  <c r="T319"/>
  <c r="R319"/>
  <c r="P319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6"/>
  <c r="BH306"/>
  <c r="BG306"/>
  <c r="BF306"/>
  <c r="T306"/>
  <c r="R306"/>
  <c r="P306"/>
  <c r="BI304"/>
  <c r="BH304"/>
  <c r="BG304"/>
  <c r="BF304"/>
  <c r="T304"/>
  <c r="R304"/>
  <c r="P304"/>
  <c r="BI300"/>
  <c r="BH300"/>
  <c r="BG300"/>
  <c r="BF300"/>
  <c r="T300"/>
  <c r="R300"/>
  <c r="P300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4"/>
  <c r="BH274"/>
  <c r="BG274"/>
  <c r="BF274"/>
  <c r="T274"/>
  <c r="R274"/>
  <c r="P274"/>
  <c r="BI270"/>
  <c r="BH270"/>
  <c r="BG270"/>
  <c r="BF270"/>
  <c r="T270"/>
  <c r="R270"/>
  <c r="P270"/>
  <c r="BI264"/>
  <c r="BH264"/>
  <c r="BG264"/>
  <c r="BF264"/>
  <c r="T264"/>
  <c r="R264"/>
  <c r="P264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45"/>
  <c r="BH245"/>
  <c r="BG245"/>
  <c r="BF245"/>
  <c r="T245"/>
  <c r="R245"/>
  <c r="P245"/>
  <c r="BI243"/>
  <c r="BH243"/>
  <c r="BG243"/>
  <c r="BF243"/>
  <c r="T243"/>
  <c r="R243"/>
  <c r="P243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115"/>
  <c i="2" r="J37"/>
  <c r="J36"/>
  <c i="1" r="AY95"/>
  <c i="2" r="J35"/>
  <c i="1" r="AX95"/>
  <c i="2" r="BI169"/>
  <c r="BH169"/>
  <c r="BG169"/>
  <c r="BF169"/>
  <c r="T169"/>
  <c r="T168"/>
  <c r="R169"/>
  <c r="R168"/>
  <c r="P169"/>
  <c r="P168"/>
  <c r="BI163"/>
  <c r="BH163"/>
  <c r="BG163"/>
  <c r="BF163"/>
  <c r="T163"/>
  <c r="R163"/>
  <c r="P163"/>
  <c r="BI160"/>
  <c r="BH160"/>
  <c r="BG160"/>
  <c r="BF160"/>
  <c r="T160"/>
  <c r="R160"/>
  <c r="P160"/>
  <c r="BI156"/>
  <c r="BH156"/>
  <c r="BG156"/>
  <c r="BF156"/>
  <c r="T156"/>
  <c r="R156"/>
  <c r="P156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92"/>
  <c r="J17"/>
  <c r="J12"/>
  <c r="J115"/>
  <c r="E7"/>
  <c r="E111"/>
  <c i="1" r="L90"/>
  <c r="AM90"/>
  <c r="AM89"/>
  <c r="L89"/>
  <c r="AM87"/>
  <c r="L87"/>
  <c r="L85"/>
  <c r="L84"/>
  <c i="2" r="BK169"/>
  <c r="J156"/>
  <c r="BK139"/>
  <c r="BK127"/>
  <c r="BK163"/>
  <c r="J139"/>
  <c r="BK145"/>
  <c r="BK135"/>
  <c r="BK124"/>
  <c i="3" r="BK315"/>
  <c r="J306"/>
  <c r="BK295"/>
  <c r="J289"/>
  <c r="J279"/>
  <c r="BK258"/>
  <c r="J239"/>
  <c r="J220"/>
  <c r="J189"/>
  <c r="J175"/>
  <c r="BK163"/>
  <c r="BK149"/>
  <c r="J137"/>
  <c r="J283"/>
  <c r="BK256"/>
  <c r="BK237"/>
  <c r="BK216"/>
  <c r="BK201"/>
  <c r="BK184"/>
  <c r="BK157"/>
  <c r="J320"/>
  <c r="J295"/>
  <c r="BK281"/>
  <c r="J256"/>
  <c r="BK234"/>
  <c r="J207"/>
  <c r="J181"/>
  <c r="BK128"/>
  <c r="BK313"/>
  <c r="BK293"/>
  <c r="J277"/>
  <c r="BK239"/>
  <c r="J216"/>
  <c r="BK194"/>
  <c r="BK169"/>
  <c r="BK155"/>
  <c r="J142"/>
  <c r="J128"/>
  <c i="2" r="J163"/>
  <c r="J142"/>
  <c r="BK132"/>
  <c r="J169"/>
  <c r="BK156"/>
  <c r="J149"/>
  <c r="J127"/>
  <c r="BK142"/>
  <c r="BK129"/>
  <c i="3" r="J319"/>
  <c r="BK311"/>
  <c r="BK297"/>
  <c r="BK291"/>
  <c r="BK287"/>
  <c r="J260"/>
  <c r="BK245"/>
  <c r="J237"/>
  <c r="J218"/>
  <c r="J184"/>
  <c r="J169"/>
  <c r="J157"/>
  <c r="J139"/>
  <c r="BK304"/>
  <c r="J274"/>
  <c r="J258"/>
  <c r="BK243"/>
  <c r="BK218"/>
  <c r="BK207"/>
  <c r="BK189"/>
  <c r="BK175"/>
  <c r="BK142"/>
  <c r="J311"/>
  <c r="BK283"/>
  <c r="BK274"/>
  <c r="BK231"/>
  <c r="BK204"/>
  <c r="BK192"/>
  <c r="BK151"/>
  <c r="BK306"/>
  <c r="J297"/>
  <c r="BK270"/>
  <c r="BK229"/>
  <c r="BK210"/>
  <c r="J192"/>
  <c r="J167"/>
  <c r="BK153"/>
  <c r="BK139"/>
  <c i="2" r="BK160"/>
  <c r="BK149"/>
  <c r="J135"/>
  <c r="J124"/>
  <c r="J160"/>
  <c r="J129"/>
  <c r="J145"/>
  <c r="J132"/>
  <c i="1" r="AS94"/>
  <c i="3" r="J293"/>
  <c r="J285"/>
  <c r="BK264"/>
  <c r="J243"/>
  <c r="J234"/>
  <c r="J199"/>
  <c r="BK178"/>
  <c r="J165"/>
  <c r="J155"/>
  <c r="J300"/>
  <c r="J264"/>
  <c r="BK252"/>
  <c r="J229"/>
  <c r="J210"/>
  <c r="J194"/>
  <c r="J178"/>
  <c r="J153"/>
  <c r="BK319"/>
  <c r="J287"/>
  <c r="BK279"/>
  <c r="BK254"/>
  <c r="BK220"/>
  <c r="J201"/>
  <c r="BK167"/>
  <c r="BK320"/>
  <c r="J304"/>
  <c r="J291"/>
  <c r="BK260"/>
  <c r="BK223"/>
  <c r="J204"/>
  <c r="J186"/>
  <c r="BK165"/>
  <c r="J151"/>
  <c r="BK137"/>
  <c r="BK226"/>
  <c r="BK186"/>
  <c r="BK172"/>
  <c r="J160"/>
  <c r="J145"/>
  <c r="BK289"/>
  <c r="J270"/>
  <c r="J254"/>
  <c r="J231"/>
  <c r="J213"/>
  <c r="J196"/>
  <c r="BK181"/>
  <c r="BK145"/>
  <c r="J313"/>
  <c r="BK285"/>
  <c r="BK277"/>
  <c r="J252"/>
  <c r="J223"/>
  <c r="BK199"/>
  <c r="BK160"/>
  <c r="J315"/>
  <c r="BK300"/>
  <c r="J281"/>
  <c r="J245"/>
  <c r="J226"/>
  <c r="BK213"/>
  <c r="BK196"/>
  <c r="J172"/>
  <c r="J163"/>
  <c r="J149"/>
  <c i="2" l="1" r="P123"/>
  <c r="R131"/>
  <c r="P148"/>
  <c i="3" r="T127"/>
  <c r="P148"/>
  <c r="P188"/>
  <c r="BK242"/>
  <c r="J242"/>
  <c r="J102"/>
  <c r="R242"/>
  <c r="T263"/>
  <c i="2" r="R123"/>
  <c r="T131"/>
  <c r="T148"/>
  <c i="3" r="P127"/>
  <c r="T148"/>
  <c r="R188"/>
  <c r="P236"/>
  <c r="BK263"/>
  <c r="J263"/>
  <c r="J103"/>
  <c r="BK299"/>
  <c r="J299"/>
  <c r="J104"/>
  <c i="2" r="T123"/>
  <c r="T122"/>
  <c r="T121"/>
  <c r="P131"/>
  <c r="R148"/>
  <c i="3" r="BK127"/>
  <c r="BK148"/>
  <c r="J148"/>
  <c r="J99"/>
  <c r="BK188"/>
  <c r="J188"/>
  <c r="J100"/>
  <c r="BK236"/>
  <c r="J236"/>
  <c r="J101"/>
  <c r="R236"/>
  <c r="P242"/>
  <c r="P263"/>
  <c r="P299"/>
  <c r="R299"/>
  <c r="BK318"/>
  <c r="J318"/>
  <c r="J105"/>
  <c r="R318"/>
  <c i="2" r="BK123"/>
  <c r="J123"/>
  <c r="J98"/>
  <c r="BK131"/>
  <c r="J131"/>
  <c r="J99"/>
  <c r="BK148"/>
  <c r="J148"/>
  <c r="J100"/>
  <c i="3" r="R127"/>
  <c r="R148"/>
  <c r="T188"/>
  <c r="T236"/>
  <c r="T242"/>
  <c r="R263"/>
  <c r="T299"/>
  <c r="P318"/>
  <c r="T318"/>
  <c i="2" r="BK168"/>
  <c r="J168"/>
  <c r="J101"/>
  <c i="3" r="F92"/>
  <c r="BE157"/>
  <c r="BE175"/>
  <c r="BE178"/>
  <c r="BE181"/>
  <c r="BE199"/>
  <c r="BE218"/>
  <c r="BE231"/>
  <c r="BE234"/>
  <c r="BE283"/>
  <c r="BE287"/>
  <c r="BE319"/>
  <c r="J89"/>
  <c r="BE137"/>
  <c r="BE139"/>
  <c r="BE142"/>
  <c r="BE145"/>
  <c r="BE153"/>
  <c r="BE155"/>
  <c r="BE163"/>
  <c r="BE169"/>
  <c r="BE172"/>
  <c r="BE184"/>
  <c r="BE186"/>
  <c r="BE189"/>
  <c r="BE194"/>
  <c r="BE207"/>
  <c r="BE213"/>
  <c r="BE216"/>
  <c r="BE226"/>
  <c r="BE237"/>
  <c r="BE239"/>
  <c r="BE243"/>
  <c r="BE258"/>
  <c r="BE260"/>
  <c r="BE264"/>
  <c r="BE281"/>
  <c r="BE289"/>
  <c r="BE291"/>
  <c r="BE297"/>
  <c r="BE313"/>
  <c r="BE128"/>
  <c r="BE149"/>
  <c r="BE160"/>
  <c r="BE165"/>
  <c r="BE167"/>
  <c r="BE196"/>
  <c r="BE220"/>
  <c r="BE223"/>
  <c r="BE245"/>
  <c r="BE256"/>
  <c r="BE277"/>
  <c r="BE279"/>
  <c r="BE285"/>
  <c r="BE293"/>
  <c r="BE295"/>
  <c r="BE306"/>
  <c r="BE311"/>
  <c r="BE315"/>
  <c r="E85"/>
  <c r="BE151"/>
  <c r="BE192"/>
  <c r="BE201"/>
  <c r="BE204"/>
  <c r="BE210"/>
  <c r="BE229"/>
  <c r="BE252"/>
  <c r="BE254"/>
  <c r="BE270"/>
  <c r="BE274"/>
  <c r="BE300"/>
  <c r="BE304"/>
  <c r="BE320"/>
  <c i="2" r="E85"/>
  <c r="F118"/>
  <c r="BE127"/>
  <c r="BE129"/>
  <c r="BE132"/>
  <c r="BE139"/>
  <c r="BE169"/>
  <c r="J89"/>
  <c r="BE135"/>
  <c r="BE142"/>
  <c r="BE156"/>
  <c r="BE163"/>
  <c r="BE145"/>
  <c r="BE124"/>
  <c r="BE149"/>
  <c r="BE160"/>
  <c r="F35"/>
  <c i="1" r="BB95"/>
  <c i="2" r="J34"/>
  <c i="1" r="AW95"/>
  <c i="3" r="F37"/>
  <c i="1" r="BD96"/>
  <c i="2" r="F36"/>
  <c i="1" r="BC95"/>
  <c i="3" r="F36"/>
  <c i="1" r="BC96"/>
  <c i="3" r="F34"/>
  <c i="1" r="BA96"/>
  <c i="2" r="F34"/>
  <c i="1" r="BA95"/>
  <c i="3" r="F35"/>
  <c i="1" r="BB96"/>
  <c i="2" r="F37"/>
  <c i="1" r="BD95"/>
  <c i="3" r="J34"/>
  <c i="1" r="AW96"/>
  <c i="3" l="1" r="R126"/>
  <c r="R125"/>
  <c i="2" r="R122"/>
  <c r="R121"/>
  <c i="3" r="T126"/>
  <c r="T125"/>
  <c r="BK126"/>
  <c r="BK125"/>
  <c r="J125"/>
  <c r="J96"/>
  <c r="P126"/>
  <c r="P125"/>
  <c i="1" r="AU96"/>
  <c i="2" r="P122"/>
  <c r="P121"/>
  <c i="1" r="AU95"/>
  <c i="2" r="BK122"/>
  <c r="J122"/>
  <c r="J97"/>
  <c i="3" r="J127"/>
  <c r="J98"/>
  <c i="2" r="F33"/>
  <c i="1" r="AZ95"/>
  <c r="BD94"/>
  <c r="W33"/>
  <c r="BB94"/>
  <c r="AX94"/>
  <c i="3" r="J33"/>
  <c i="1" r="AV96"/>
  <c r="AT96"/>
  <c i="2" r="J33"/>
  <c i="1" r="AV95"/>
  <c r="AT95"/>
  <c i="3" r="F33"/>
  <c i="1" r="AZ96"/>
  <c r="BC94"/>
  <c r="W32"/>
  <c r="BA94"/>
  <c r="W30"/>
  <c i="2" l="1" r="BK121"/>
  <c r="J121"/>
  <c i="3" r="J126"/>
  <c r="J97"/>
  <c i="2" r="J30"/>
  <c i="1" r="AG95"/>
  <c r="AU94"/>
  <c r="AZ94"/>
  <c r="W29"/>
  <c r="AW94"/>
  <c r="AK30"/>
  <c i="3" r="J30"/>
  <c i="1" r="AG96"/>
  <c r="W31"/>
  <c r="AY94"/>
  <c i="3" l="1" r="J39"/>
  <c i="2" r="J39"/>
  <c r="J96"/>
  <c i="1" r="AN96"/>
  <c r="AN95"/>
  <c r="AV94"/>
  <c r="AK29"/>
  <c r="AG94"/>
  <c r="AK26"/>
  <c l="1"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<sst xmlns="http://schemas.openxmlformats.org/spreadsheetml/2006/main">
  <si>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</si>
  <si>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</si>
  <si>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</si>
  <si>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</si>
  <si>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</si>
  <si>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{0689ca8d-3939-40a2-922c-20146cad29f6}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</si>
  <si>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</si>
  <si>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</si>
  <si>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</si>
  <si>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</si>
  <si>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</si>
  <si>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</si>
  <si>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</si>
  <si>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</si>
  <si>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342025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</si>
  <si>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</si>
  <si>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</si>
  <si>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Otrokovice - dětské hřiště na ul. Bezručova</t>
  </si>
  <si>
    <t>KSO:</t>
  </si>
  <si>
    <t>CC-CZ:</t>
  </si>
  <si>
    <t>Místo:</t>
  </si>
  <si>
    <t>Otrokovice, střed</t>
  </si>
  <si>
    <t>Datum:</t>
  </si>
  <si>
    <t>2. 7. 2025</t>
  </si>
  <si>
    <t>Zadavatel:</t>
  </si>
  <si>
    <t>IČ:</t>
  </si>
  <si>
    <t>Město Otrokovice</t>
  </si>
  <si>
    <t>DIČ:</t>
  </si>
  <si>
    <t>Uchazeč:</t>
  </si>
  <si>
    <t>Vyplň údaj</t>
  </si>
  <si>
    <t>Projektant:</t>
  </si>
  <si>
    <t>M. Sedlářová</t>
  </si>
  <si>
    <t>True</t>
  </si>
  <si>
    <t>Zpracovatel:</t>
  </si>
  <si>
    <t>Ing.L.Alster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</si>
  <si>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</si>
  <si>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</si>
  <si>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</si>
  <si>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</si>
  <si>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</si>
  <si>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</si>
  <si>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</si>
  <si>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</si>
  <si>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</si>
  <si>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</si>
  <si>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</si>
  <si>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</si>
  <si>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</si>
  <si>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</si>
  <si>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</si>
  <si>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</si>
  <si>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</si>
  <si>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</si>
  <si>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</si>
  <si>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</si>
  <si>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</si>
  <si>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</si>
  <si>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</si>
  <si>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</si>
  <si>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</si>
  <si>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</si>
  <si>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</si>
  <si>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</si>
  <si>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</si>
  <si>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</si>
  <si>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</si>
  <si>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</si>
  <si>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</si>
  <si>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</si>
  <si>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</si>
  <si>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</si>
  <si>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</si>
  <si>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</si>
  <si>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</si>
  <si>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</si>
  <si>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</si>
  <si>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</si>
  <si>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</si>
  <si>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</si>
  <si>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</si>
  <si>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</si>
  <si>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000</t>
  </si>
  <si>
    <t>Vedlejší a ostatní rozpočtové náklady</t>
  </si>
  <si>
    <t>STA</t>
  </si>
  <si>
    <t>1</t>
  </si>
  <si>
    <t>{dd945acf-251e-4ab8-b88d-821063ad7fee}</t>
  </si>
  <si>
    <t>2</t>
  </si>
  <si>
    <t>SO 901</t>
  </si>
  <si>
    <t>Dětské hřiště</t>
  </si>
  <si>
    <t>{ab49e791-53d9-4e61-b951-8d68e78b42b1}</t>
  </si>
  <si>
    <t>KRYCÍ LIST SOUPISU PRACÍ</t>
  </si>
  <si>
    <t>Objekt:</t>
  </si>
  <si>
    <t>SO 000 - Vedlejší a ostatní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</si>
  <si>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</si>
  <si>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</si>
  <si>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</si>
  <si>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</si>
  <si>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</si>
  <si>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</si>
  <si>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</si>
  <si>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</si>
  <si>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</si>
  <si>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</si>
  <si>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</si>
  <si>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</si>
  <si>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</si>
  <si>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</si>
  <si>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</si>
  <si>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</si>
  <si>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</si>
  <si>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</si>
  <si>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</si>
  <si>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</si>
  <si>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</si>
  <si>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</si>
  <si>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</si>
  <si>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</si>
  <si>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</si>
  <si>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</si>
  <si>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</si>
  <si>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</si>
  <si>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</si>
  <si>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</si>
  <si>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012103000</t>
  </si>
  <si>
    <t>Geodetické práce před výstavbou</t>
  </si>
  <si>
    <t>koml…</t>
  </si>
  <si>
    <t>CS ÚRS 2019 01</t>
  </si>
  <si>
    <t>1024</t>
  </si>
  <si>
    <t>-1331006021</t>
  </si>
  <si>
    <t>VV</t>
  </si>
  <si>
    <t>Vytýčení stavby a inženýrských sítí</t>
  </si>
  <si>
    <t>0123030R1</t>
  </si>
  <si>
    <t xml:space="preserve">Geodetické práce po výstavbě - zaměření skutečného provedení stavby, vč.převedení do formátu JVF a vložení do DTM s předáním protokolu o vkladu objednateli </t>
  </si>
  <si>
    <t>kompl.</t>
  </si>
  <si>
    <t>4</t>
  </si>
  <si>
    <t>2074124817</t>
  </si>
  <si>
    <t>3</t>
  </si>
  <si>
    <t>013254000</t>
  </si>
  <si>
    <t>Dokumentace skutečného provedení stavby</t>
  </si>
  <si>
    <t>hod</t>
  </si>
  <si>
    <t>1991314614</t>
  </si>
  <si>
    <t>10</t>
  </si>
  <si>
    <t>VRN3</t>
  </si>
  <si>
    <t>Zařízení staveniště</t>
  </si>
  <si>
    <t>031002000</t>
  </si>
  <si>
    <t>Související práce pro zařízení staveniště</t>
  </si>
  <si>
    <t>komp…</t>
  </si>
  <si>
    <t>-1542362136</t>
  </si>
  <si>
    <t>vypracování projekt.dokumentace pro ZS, případná příprava území pro ZS</t>
  </si>
  <si>
    <t>032002000</t>
  </si>
  <si>
    <t>Vybavení staveniště</t>
  </si>
  <si>
    <t>kompl…</t>
  </si>
  <si>
    <t>-1394043079</t>
  </si>
  <si>
    <t xml:space="preserve">zpevnění plochy ZS staveniště v nezbytném rozsahu, osazení mobilních buněk a skladů, </t>
  </si>
  <si>
    <t>oplocení staveniště, mobilní WC</t>
  </si>
  <si>
    <t>6</t>
  </si>
  <si>
    <t>033002000</t>
  </si>
  <si>
    <t>Připojení staveniště na inženýrské sítě</t>
  </si>
  <si>
    <t>komp</t>
  </si>
  <si>
    <t>112541559</t>
  </si>
  <si>
    <t>Přípojka elektro, včetně odběrného a měřícího místa</t>
  </si>
  <si>
    <t>7</t>
  </si>
  <si>
    <t>034002000</t>
  </si>
  <si>
    <t>Zabezpečení staveniště</t>
  </si>
  <si>
    <t>606582034</t>
  </si>
  <si>
    <t>náklady na energie, náklady na úklid, ostrahu a nezbytné opravy objektů ZS</t>
  </si>
  <si>
    <t>8</t>
  </si>
  <si>
    <t>039002000</t>
  </si>
  <si>
    <t>Zrušení zařízení staveniště</t>
  </si>
  <si>
    <t>1848121591</t>
  </si>
  <si>
    <t>Odtsranění objektů ZS a uvedení jeho plochy do původního stavu</t>
  </si>
  <si>
    <t>VRN4</t>
  </si>
  <si>
    <t>Inženýrská činnost</t>
  </si>
  <si>
    <t>9</t>
  </si>
  <si>
    <t>0431030R1</t>
  </si>
  <si>
    <t>Zkoušky materiálů a revize</t>
  </si>
  <si>
    <t>-1677469278</t>
  </si>
  <si>
    <t xml:space="preserve">Ověřovací zkoušky dodávaných materiálů </t>
  </si>
  <si>
    <t xml:space="preserve">Doložení  atestů, certifikátů, prohlášení o shodě nebo o vlastnostech dle zákona </t>
  </si>
  <si>
    <t>č. 22/1997 Sb. ( v platném znění) o technických požadavcích na výrobky a související</t>
  </si>
  <si>
    <t>předpisy ve znění pozdějších předpisů, vše v českém jazyce a jejich předání</t>
  </si>
  <si>
    <t>objednateli</t>
  </si>
  <si>
    <t>0431030R2</t>
  </si>
  <si>
    <t>Zkoušky konstrukcí</t>
  </si>
  <si>
    <t>ks</t>
  </si>
  <si>
    <t>-1880910919</t>
  </si>
  <si>
    <t xml:space="preserve">Zkoušky únosnosti pláně a ověření  účinnosti zlepšení aktivní zóny nebo spodní </t>
  </si>
  <si>
    <t>konstrukční vrstvy</t>
  </si>
  <si>
    <t>11</t>
  </si>
  <si>
    <t>043194000</t>
  </si>
  <si>
    <t>Zkoušky ostatní - viz. popis ve výkazu položky</t>
  </si>
  <si>
    <t>CS ÚRS 2025 01</t>
  </si>
  <si>
    <t>1391275498</t>
  </si>
  <si>
    <t>Zkoušky nezbytné pro nakládání s odpady (zemina, betonové a živičné suti)</t>
  </si>
  <si>
    <t>045002000</t>
  </si>
  <si>
    <t>Kompletační a koordinační činnost</t>
  </si>
  <si>
    <t>komplet</t>
  </si>
  <si>
    <t>725747934</t>
  </si>
  <si>
    <t>Povinosti zhotovitele vůči dotčeným subjektům, včetně eventuálních náhrad</t>
  </si>
  <si>
    <t>Návrh a stanovení dopravního značení při výstavbě, včetně poplatků</t>
  </si>
  <si>
    <t>Zajištění dokladů nezbytných k vydání kolaudačního souhlasu</t>
  </si>
  <si>
    <t>VRN9</t>
  </si>
  <si>
    <t>Ostatní náklady</t>
  </si>
  <si>
    <t>13</t>
  </si>
  <si>
    <t>094002000</t>
  </si>
  <si>
    <t>Ostatní náklady související s výstavbou</t>
  </si>
  <si>
    <t>…</t>
  </si>
  <si>
    <t>CS ÚRS 2020 01</t>
  </si>
  <si>
    <t>-1719686071</t>
  </si>
  <si>
    <t xml:space="preserve">Náklady na provizorní dopravní značení, pronájem  a osazení značek, jejich údržba</t>
  </si>
  <si>
    <t>a odstranění - pouze upozornění na výjezd vozidel stavby</t>
  </si>
  <si>
    <t>SO 901 - Dětské hřiště</t>
  </si>
  <si>
    <t>HSV - Práce a dodávky HSV</t>
  </si>
  <si>
    <t xml:space="preserve">    1 - Zemní práce</t>
  </si>
  <si>
    <t xml:space="preserve">    11 - Přípravné a přidružené práce</t>
  </si>
  <si>
    <t xml:space="preserve">    18 - Zemní práce - povrchové úpravy terénu</t>
  </si>
  <si>
    <t xml:space="preserve">    21 - Zakládání - úprava podloží a základové spáry, zlepšování vlastností hornin</t>
  </si>
  <si>
    <t xml:space="preserve">    5 - Komunikace pozemní</t>
  </si>
  <si>
    <t xml:space="preserve">    9 - Ostatní konstrukce a práce, bourání</t>
  </si>
  <si>
    <t xml:space="preserve">    99 - Přesun hmot a manipulace se sutí</t>
  </si>
  <si>
    <t xml:space="preserve">    998 - Přesun hmot</t>
  </si>
  <si>
    <t>HSV</t>
  </si>
  <si>
    <t>Práce a dodávky HSV</t>
  </si>
  <si>
    <t>Zemní práce</t>
  </si>
  <si>
    <t>122251103</t>
  </si>
  <si>
    <t>Odkopávky a prokopávky nezapažené strojně v hornině třídy těžitelnosti I skupiny 3 přes 50 do 100 m3</t>
  </si>
  <si>
    <t>m3</t>
  </si>
  <si>
    <t>CS ÚRS 2024 02</t>
  </si>
  <si>
    <t>1883936493</t>
  </si>
  <si>
    <t>(135+80+(18+30)*0,25+85*0,2)*0,3</t>
  </si>
  <si>
    <t>Mezisoučet</t>
  </si>
  <si>
    <t>odpočet konstrukcí</t>
  </si>
  <si>
    <t>-33*0,28</t>
  </si>
  <si>
    <t>odpočet odhumusování</t>
  </si>
  <si>
    <t>-200*0,15</t>
  </si>
  <si>
    <t>Součet</t>
  </si>
  <si>
    <t>162551108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</si>
  <si>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</si>
  <si>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CS ÚRS 2025 02</t>
  </si>
  <si>
    <t>-2086699384</t>
  </si>
  <si>
    <t>33,96</t>
  </si>
  <si>
    <t>171201211</t>
  </si>
  <si>
    <t>Poplatek za uložení stavebního odpadu na skládce (skládkovné) zeminy a kameniva zatříděného do Katalogu odpadů pod kódem 170 504</t>
  </si>
  <si>
    <t>t</t>
  </si>
  <si>
    <t>CS ÚRS 2018 01</t>
  </si>
  <si>
    <t>-1980397047</t>
  </si>
  <si>
    <t>Předpokládaná skládka Moravská skládková</t>
  </si>
  <si>
    <t>33,96*1,7</t>
  </si>
  <si>
    <t>181152302</t>
  </si>
  <si>
    <t>Úprava pláně na stavbách silnic a dálnic strojně v zářezech mimo skalních se zhutněním</t>
  </si>
  <si>
    <t>m2</t>
  </si>
  <si>
    <t>1750590389</t>
  </si>
  <si>
    <t>Zpevněné plochy</t>
  </si>
  <si>
    <t>80+(18+30)*0,25</t>
  </si>
  <si>
    <t>181951112</t>
  </si>
  <si>
    <t>Úprava pláně vyrovnáním výškových rozdílů strojně v hornině třídy těžitelnosti I, skupiny 1 až 3 se zhutněním</t>
  </si>
  <si>
    <t>CS ÚRS 2023 01</t>
  </si>
  <si>
    <t>74378872</t>
  </si>
  <si>
    <t xml:space="preserve">Hřiště  - dopadové plochy</t>
  </si>
  <si>
    <t>135+85*0,2</t>
  </si>
  <si>
    <t>Přípravné a přidružené práce</t>
  </si>
  <si>
    <t>184818231</t>
  </si>
  <si>
    <t>Ochrana kmene bedněním před poškozením stavebním provozem zřízení včetně odstranění výšky bednění do 2 m průměru kmene do 300 mm</t>
  </si>
  <si>
    <t>kus</t>
  </si>
  <si>
    <t>1416567842</t>
  </si>
  <si>
    <t>111211101</t>
  </si>
  <si>
    <t>Odstranění křovin a stromů s odstraněním kořenů ručně průměru kmene do 100 mm jakékoliv plochy v rovině nebo ve svahu o sklonu do 1:5</t>
  </si>
  <si>
    <t>-1385134143</t>
  </si>
  <si>
    <t>30+6*2,0*2,0</t>
  </si>
  <si>
    <t>112155315</t>
  </si>
  <si>
    <t>Štěpkování s naložením na dopravní prostředek a odvozem do 20 km keřového porostu hustého</t>
  </si>
  <si>
    <t>CS ÚRS 2021 01</t>
  </si>
  <si>
    <t>-1631666366</t>
  </si>
  <si>
    <t>54</t>
  </si>
  <si>
    <t>121151113</t>
  </si>
  <si>
    <t>Sejmutí ornice strojně při souvislé ploše přes 100 do 500 m2, tl. vrstvy do 200 mm</t>
  </si>
  <si>
    <t>1401980319</t>
  </si>
  <si>
    <t>200</t>
  </si>
  <si>
    <t>162206113</t>
  </si>
  <si>
    <t>Vodorovné přemístění výkopku bez naložení, avšak se složením zemin schopných zúrodnění, na vzdálenost přes 50 do 100 m</t>
  </si>
  <si>
    <t>-773075318</t>
  </si>
  <si>
    <t xml:space="preserve">Humózní vrstvy pro zpětné využití </t>
  </si>
  <si>
    <t>200*0,15</t>
  </si>
  <si>
    <t>171206111</t>
  </si>
  <si>
    <t xml:space="preserve">Uložení zemin schopných zúrodnění nebo výsypek do násypů  předepsaných tvarů s urovnáním</t>
  </si>
  <si>
    <t>47166312</t>
  </si>
  <si>
    <t>Mezideponie na staveništi</t>
  </si>
  <si>
    <t>30,00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</si>
  <si>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</si>
  <si>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</si>
  <si>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2071629915</t>
  </si>
  <si>
    <t>33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</si>
  <si>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</si>
  <si>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</si>
  <si>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695406223</t>
  </si>
  <si>
    <t>14</t>
  </si>
  <si>
    <t>113202111</t>
  </si>
  <si>
    <t xml:space="preserve">Vytrhání obrub  s vybouráním lože, s přemístěním hmot na skládku na vzdálenost do 3 m nebo s naložením na dopravní prostředek z krajníků nebo obrubníků stojatých</t>
  </si>
  <si>
    <t>m</t>
  </si>
  <si>
    <t>808272746</t>
  </si>
  <si>
    <t>50</t>
  </si>
  <si>
    <t>15</t>
  </si>
  <si>
    <t>966001112</t>
  </si>
  <si>
    <t>Odstranění dětské houpačky s ocelovou konstrukcí kládové</t>
  </si>
  <si>
    <t>-1116388392</t>
  </si>
  <si>
    <t>Předáno investorovi</t>
  </si>
  <si>
    <t>16</t>
  </si>
  <si>
    <t>9660011R1</t>
  </si>
  <si>
    <t>Odstranění průlezky se skluzavkou - kompletní</t>
  </si>
  <si>
    <t>1547011352</t>
  </si>
  <si>
    <t>17</t>
  </si>
  <si>
    <t>9660011R2</t>
  </si>
  <si>
    <t>Odstranění pískoviště - kompletní</t>
  </si>
  <si>
    <t>1298843555</t>
  </si>
  <si>
    <t>18</t>
  </si>
  <si>
    <t>9660013R3</t>
  </si>
  <si>
    <t>Odstranění sušáků na prádlo včetně betonových patek</t>
  </si>
  <si>
    <t>1210162419</t>
  </si>
  <si>
    <t>odvoz do sběrny kovového odpadu</t>
  </si>
  <si>
    <t>19</t>
  </si>
  <si>
    <t>966001211</t>
  </si>
  <si>
    <t>Odstranění lavičky parkové stabilní zabetonované</t>
  </si>
  <si>
    <t>235090645</t>
  </si>
  <si>
    <t>20</t>
  </si>
  <si>
    <t>979024442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</si>
  <si>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chodníkových</t>
  </si>
  <si>
    <t>-2080050626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</si>
  <si>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</si>
  <si>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</si>
  <si>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221297015</t>
  </si>
  <si>
    <t>Zemní práce - povrchové úpravy terénu</t>
  </si>
  <si>
    <t>22</t>
  </si>
  <si>
    <t>-1479982857</t>
  </si>
  <si>
    <t>Zpětný návoz humózní vrstvy z mezideponie</t>
  </si>
  <si>
    <t>30,0</t>
  </si>
  <si>
    <t>23</t>
  </si>
  <si>
    <t>167103101</t>
  </si>
  <si>
    <t>Nakládání neulehlého výkopku z hromad zeminy schopné zúrodnění</t>
  </si>
  <si>
    <t>-1968311257</t>
  </si>
  <si>
    <t>24</t>
  </si>
  <si>
    <t>181111121</t>
  </si>
  <si>
    <t>Plošná úprava terénu v zemině tř. 1 až 4 s urovnáním povrchu bez doplnění ornice souvislé plochy do 500 m2 při nerovnostech terénu přes 100 do 150 mm v rovině nebo na svahu do 1:5</t>
  </si>
  <si>
    <t>-1245794087</t>
  </si>
  <si>
    <t>220</t>
  </si>
  <si>
    <t>25</t>
  </si>
  <si>
    <t>181351103</t>
  </si>
  <si>
    <t>Rozprostření a urovnání ornice v rovině nebo ve svahu sklonu do 1:5 strojně při souvislé ploše přes 100 do 500 m2, tl. vrstvy do 200 mm</t>
  </si>
  <si>
    <t>CS ÚRS 2022 02</t>
  </si>
  <si>
    <t>334196744</t>
  </si>
  <si>
    <t>Doplnění ornice - předpoklad - využity humózní vrstvy z přípravných prací</t>
  </si>
  <si>
    <t>26</t>
  </si>
  <si>
    <t>181411131</t>
  </si>
  <si>
    <t>Založení trávníku na půdě předem připravené plochy do 1000 m2 výsevem včetně utažení parkového v rovině nebo na svahu do 1:5</t>
  </si>
  <si>
    <t>-34391846</t>
  </si>
  <si>
    <t>27</t>
  </si>
  <si>
    <t>M</t>
  </si>
  <si>
    <t>00572410</t>
  </si>
  <si>
    <t>osivo směs travní parková</t>
  </si>
  <si>
    <t>kg</t>
  </si>
  <si>
    <t>970344742</t>
  </si>
  <si>
    <t>220*3,25/100</t>
  </si>
  <si>
    <t>7,15*1,2 'Přepočtené koeficientem množství</t>
  </si>
  <si>
    <t>28</t>
  </si>
  <si>
    <t>183403113</t>
  </si>
  <si>
    <t xml:space="preserve">Obdělání půdy  frézováním v rovině nebo na svahu do 1:5</t>
  </si>
  <si>
    <t>-532128919</t>
  </si>
  <si>
    <t xml:space="preserve">2x </t>
  </si>
  <si>
    <t>220*2</t>
  </si>
  <si>
    <t>29</t>
  </si>
  <si>
    <t>183403151</t>
  </si>
  <si>
    <t xml:space="preserve">Obdělání půdy  smykováním v rovině nebo na svahu do 1:5</t>
  </si>
  <si>
    <t>-763019217</t>
  </si>
  <si>
    <t>2x</t>
  </si>
  <si>
    <t>30</t>
  </si>
  <si>
    <t>183403152</t>
  </si>
  <si>
    <t xml:space="preserve">Obdělání půdy  vláčením v rovině nebo na svahu do 1:5</t>
  </si>
  <si>
    <t>2042376774</t>
  </si>
  <si>
    <t>31</t>
  </si>
  <si>
    <t>183403153</t>
  </si>
  <si>
    <t xml:space="preserve">Obdělání půdy  hrabáním v rovině nebo na svahu do 1:5</t>
  </si>
  <si>
    <t>93200519</t>
  </si>
  <si>
    <t>3x</t>
  </si>
  <si>
    <t>220*3</t>
  </si>
  <si>
    <t>32</t>
  </si>
  <si>
    <t>184853511</t>
  </si>
  <si>
    <t>Chemické odplevelení půdy před založením kultury, trávníku nebo zpevněných ploch strojně o výměře jednotlivě přes 20 m2 postřikem na široko v rovině nebo na svahu do 1:5</t>
  </si>
  <si>
    <t>1206697895</t>
  </si>
  <si>
    <t>185802113</t>
  </si>
  <si>
    <t xml:space="preserve">Hnojení půdy nebo trávníku  v rovině nebo na svahu do 1:5 umělým hnojivem na široko</t>
  </si>
  <si>
    <t>-1815549810</t>
  </si>
  <si>
    <t>220,00*0,03/1000</t>
  </si>
  <si>
    <t>34</t>
  </si>
  <si>
    <t>25191155</t>
  </si>
  <si>
    <t>hnojivo průmyslové Cererit</t>
  </si>
  <si>
    <t>-1536616599</t>
  </si>
  <si>
    <t>220*0,03</t>
  </si>
  <si>
    <t>6,6*1,1 'Přepočtené koeficientem množství</t>
  </si>
  <si>
    <t>35</t>
  </si>
  <si>
    <t>185803111</t>
  </si>
  <si>
    <t>Ošetření trávníku jednorázové v rovině nebo na svahu do 1:5</t>
  </si>
  <si>
    <t>CS ÚRS 2023 02</t>
  </si>
  <si>
    <t>-1790408301</t>
  </si>
  <si>
    <t>6x</t>
  </si>
  <si>
    <t>220*6</t>
  </si>
  <si>
    <t>36</t>
  </si>
  <si>
    <t>185804312</t>
  </si>
  <si>
    <t>Zalití rostlin vodou plochy záhonů jednotlivě přes 20 m2</t>
  </si>
  <si>
    <t>-799616989</t>
  </si>
  <si>
    <t>220*0,005*6</t>
  </si>
  <si>
    <t>37</t>
  </si>
  <si>
    <t>185851121</t>
  </si>
  <si>
    <t>Dovoz vody pro zálivku rostlin na vzdálenost do 1000 m</t>
  </si>
  <si>
    <t>-1162028288</t>
  </si>
  <si>
    <t>6,6</t>
  </si>
  <si>
    <t>38</t>
  </si>
  <si>
    <t>08211321</t>
  </si>
  <si>
    <t>voda pitná pro ostatní odběratele</t>
  </si>
  <si>
    <t>-1400253901</t>
  </si>
  <si>
    <t>6,60</t>
  </si>
  <si>
    <t>6,6*1,05 'Přepočtené koeficientem množství</t>
  </si>
  <si>
    <t>39</t>
  </si>
  <si>
    <t>185851129</t>
  </si>
  <si>
    <t>Dovoz vody pro zálivku rostlin Příplatek k ceně za každých dalších i započatých 1000 m</t>
  </si>
  <si>
    <t>638219741</t>
  </si>
  <si>
    <t>6,6*3</t>
  </si>
  <si>
    <t>Zakládání - úprava podloží a základové spáry, zlepšování vlastností hornin</t>
  </si>
  <si>
    <t>40</t>
  </si>
  <si>
    <t>213141112</t>
  </si>
  <si>
    <t xml:space="preserve">Zřízení vrstvy z geotextilie  filtrační, separační, odvodňovací, ochranné, výztužné nebo protierozní v rovině nebo ve sklonu do 1:5, šířky přes 3 do 6 m</t>
  </si>
  <si>
    <t>1422344579</t>
  </si>
  <si>
    <t>135+80+(18+30)*0,25+85*0,2</t>
  </si>
  <si>
    <t>41</t>
  </si>
  <si>
    <t>69311202</t>
  </si>
  <si>
    <t>geotextilie netkaná PES+PP 500 g/m2</t>
  </si>
  <si>
    <t>-423927085</t>
  </si>
  <si>
    <t>244,00</t>
  </si>
  <si>
    <t>244*1,05 'Přepočtené koeficientem množství</t>
  </si>
  <si>
    <t>Komunikace pozemní</t>
  </si>
  <si>
    <t>42</t>
  </si>
  <si>
    <t>564710011</t>
  </si>
  <si>
    <t>Podklad nebo kryt z kameniva hrubého drceného vel. 0-16 mm s rozprostřením a zhutněním plochy přes 100 m2, po zhutnění tl. 50 mm</t>
  </si>
  <si>
    <t>-952070658</t>
  </si>
  <si>
    <t>135</t>
  </si>
  <si>
    <t>43</t>
  </si>
  <si>
    <t>564861111</t>
  </si>
  <si>
    <t>Podklad ze štěrkodrti ŠD s rozprostřením a zhutněním plochy přes 100 m2, po zhutnění tl. 200 mm</t>
  </si>
  <si>
    <t>-495907045</t>
  </si>
  <si>
    <t>Frakce 16-32</t>
  </si>
  <si>
    <t>80</t>
  </si>
  <si>
    <t>Dopadové plochy</t>
  </si>
  <si>
    <t>44</t>
  </si>
  <si>
    <t>5792111R1</t>
  </si>
  <si>
    <t xml:space="preserve">Ručně litý pryžový  povrch EDTM pro výšku pádu 1,7 m, zelená, žlutá, viz.výkr.č.10-2 - kompletní</t>
  </si>
  <si>
    <t>919156575</t>
  </si>
  <si>
    <t>45</t>
  </si>
  <si>
    <t>5792111R2</t>
  </si>
  <si>
    <t>Ručně litý pryžový povrch EDTM pro výšku pádu 1,5 m, zelená, žlutá, viz.výkr.č.10-2 - kompletní</t>
  </si>
  <si>
    <t>297007257</t>
  </si>
  <si>
    <t>70</t>
  </si>
  <si>
    <t>46</t>
  </si>
  <si>
    <t>5792111R3</t>
  </si>
  <si>
    <t>Ručně litý pryžový povrch EDTM pro výšku pádu 1,3 m, zelená, žlutá, viz.výkr. č.10-2 - kompletní</t>
  </si>
  <si>
    <t>87149105</t>
  </si>
  <si>
    <t>47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</si>
  <si>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</si>
  <si>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</si>
  <si>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2135068000</t>
  </si>
  <si>
    <t>48</t>
  </si>
  <si>
    <t>59245018</t>
  </si>
  <si>
    <t>dlažba skladebná betonová 200x100mm tl 60mm přírodní</t>
  </si>
  <si>
    <t>922605628</t>
  </si>
  <si>
    <t>80*1,03 'Přepočtené koeficientem množství</t>
  </si>
  <si>
    <t>Ostatní konstrukce a práce, bourání</t>
  </si>
  <si>
    <t>49</t>
  </si>
  <si>
    <t>916231113</t>
  </si>
  <si>
    <t>Osazení chodníkového obrubníku betonového se zřízením lože, s vyplněním a zatřením spár cementovou maltou ležatého s boční opěrou z betonu prostého, do lože z betonu prostého</t>
  </si>
  <si>
    <t>-2032935560</t>
  </si>
  <si>
    <t>Zapuštěné obrubníky 100/250</t>
  </si>
  <si>
    <t>Zapuštěný obrubník 50/200/500</t>
  </si>
  <si>
    <t>85</t>
  </si>
  <si>
    <t>59217017</t>
  </si>
  <si>
    <t>obrubník betonový chodníkový 1000x100x250mm</t>
  </si>
  <si>
    <t>-584586823</t>
  </si>
  <si>
    <t>I pro obrubníky s převýšením</t>
  </si>
  <si>
    <t>30+18</t>
  </si>
  <si>
    <t>48*1,02 'Přepočtené koeficientem množství</t>
  </si>
  <si>
    <t>51</t>
  </si>
  <si>
    <t>59217011</t>
  </si>
  <si>
    <t>obrubník betonový zahradní 500x50x200mm</t>
  </si>
  <si>
    <t>-1647045453</t>
  </si>
  <si>
    <t>85*1,02 'Přepočtené koeficientem množství</t>
  </si>
  <si>
    <t>52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</si>
  <si>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</si>
  <si>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</si>
  <si>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755526244</t>
  </si>
  <si>
    <t>53</t>
  </si>
  <si>
    <t>93600RPVH</t>
  </si>
  <si>
    <t xml:space="preserve">Doprava a montáž  prvků vybavení hřiště, včetně základů -  viz.výkr.č. 10-2</t>
  </si>
  <si>
    <t>-329022745</t>
  </si>
  <si>
    <t>7492RPVH1</t>
  </si>
  <si>
    <t>Dodávka prvku vybavení hřiště -sestava se skluzavkami - viz.výkr.č. 10-2</t>
  </si>
  <si>
    <t>815023298</t>
  </si>
  <si>
    <t>55</t>
  </si>
  <si>
    <t>7492RPVH2</t>
  </si>
  <si>
    <t>Dodávka prvku vybavení hřiště -řetízková dvouhoupačka - viz.výkr.č. 10-2</t>
  </si>
  <si>
    <t>1483822350</t>
  </si>
  <si>
    <t>56</t>
  </si>
  <si>
    <t>7492RPVH3</t>
  </si>
  <si>
    <t>Dodávka pravku vybavení hřiště - průlezka boule - viz.výkr.č.10-2</t>
  </si>
  <si>
    <t>389863453</t>
  </si>
  <si>
    <t>57</t>
  </si>
  <si>
    <t>7492RPVH4</t>
  </si>
  <si>
    <t>Dodávka pravku vybavení hřiště -pružinové houpadlo - viz.výkr.č.10-2</t>
  </si>
  <si>
    <t>1375079470</t>
  </si>
  <si>
    <t>58</t>
  </si>
  <si>
    <t>7492RPVH5</t>
  </si>
  <si>
    <t>Dodávka prvku vybavení hřiště - pískoviště - viz.výkr.č. 10-2</t>
  </si>
  <si>
    <t>2144932015</t>
  </si>
  <si>
    <t>59</t>
  </si>
  <si>
    <t>936104213</t>
  </si>
  <si>
    <t>Montáž odpadkového koše přichycením kotevními šrouby</t>
  </si>
  <si>
    <t>1332542429</t>
  </si>
  <si>
    <t>60</t>
  </si>
  <si>
    <t>7491013R</t>
  </si>
  <si>
    <t>koš odpadkový viz.výkres č. 10-2</t>
  </si>
  <si>
    <t>-34372181</t>
  </si>
  <si>
    <t>61</t>
  </si>
  <si>
    <t>936124113</t>
  </si>
  <si>
    <t>Montáž lavičky parkové stabilní přichycené kotevními šrouby</t>
  </si>
  <si>
    <t>368364413</t>
  </si>
  <si>
    <t>62</t>
  </si>
  <si>
    <t>7491011R</t>
  </si>
  <si>
    <t xml:space="preserve">lavička s opěradlem - konstrukce kov/tropické dřevo  - viz.výkres č. 10-4</t>
  </si>
  <si>
    <t>-370595937</t>
  </si>
  <si>
    <t>99</t>
  </si>
  <si>
    <t>Přesun hmot a manipulace se sutí</t>
  </si>
  <si>
    <t>63</t>
  </si>
  <si>
    <t>997221551</t>
  </si>
  <si>
    <t xml:space="preserve">Vodorovná doprava suti  bez naložení, ale se složením a s hrubým urovnáním ze sypkých materiálů, na vzdálenost do 1 km</t>
  </si>
  <si>
    <t>-600074391</t>
  </si>
  <si>
    <t>odvoz na skládku Moravská skládková - předpoklad</t>
  </si>
  <si>
    <t xml:space="preserve">Kamenivo </t>
  </si>
  <si>
    <t>33*(0,2+0,04)*1,7</t>
  </si>
  <si>
    <t>64</t>
  </si>
  <si>
    <t>997221559</t>
  </si>
  <si>
    <t xml:space="preserve">Vodorovná doprava suti  bez naložení, ale se složením a s hrubým urovnáním Příplatek k ceně za každý další i započatý 1 km přes 1 km</t>
  </si>
  <si>
    <t>-1130223112</t>
  </si>
  <si>
    <t>13,464*2</t>
  </si>
  <si>
    <t>65</t>
  </si>
  <si>
    <t>997221561</t>
  </si>
  <si>
    <t xml:space="preserve">Vodorovná doprava suti  bez naložení, ale se složením a s hrubým urovnáním z kusových materiálů, na vzdálenost do 1 km</t>
  </si>
  <si>
    <t>975942758</t>
  </si>
  <si>
    <t xml:space="preserve">Odvoz  na skládku TSO</t>
  </si>
  <si>
    <t>beton k recyklaci</t>
  </si>
  <si>
    <t>(50*0,1*0,25+33*0,04)*2,2</t>
  </si>
  <si>
    <t>66</t>
  </si>
  <si>
    <t>997221569</t>
  </si>
  <si>
    <t>-192748718</t>
  </si>
  <si>
    <t>5,654*3</t>
  </si>
  <si>
    <t>67</t>
  </si>
  <si>
    <t>997013861</t>
  </si>
  <si>
    <t>Poplatek za uložení stavebního odpadu na recyklační skládce (skládkovné) z prostého betonu zatříděného do Katalogu odpadů pod kódem 17 01 01</t>
  </si>
  <si>
    <t>1151407040</t>
  </si>
  <si>
    <t>5,654</t>
  </si>
  <si>
    <t>68</t>
  </si>
  <si>
    <t>997013873</t>
  </si>
  <si>
    <t>Poplatek za uložení stavebního odpadu na recyklační skládce (skládkovné) zeminy a kamení zatříděného do Katalogu odpadů pod kódem 17 05 04</t>
  </si>
  <si>
    <t>1470304137</t>
  </si>
  <si>
    <t>Kamenivo</t>
  </si>
  <si>
    <t>13,464</t>
  </si>
  <si>
    <t>998</t>
  </si>
  <si>
    <t>Přesun hmot</t>
  </si>
  <si>
    <t>69</t>
  </si>
  <si>
    <t>998222012</t>
  </si>
  <si>
    <t>Přesun hmot pro tělovýchovné plochy dopravní vzdálenost do 200 m</t>
  </si>
  <si>
    <t>1993594485</t>
  </si>
  <si>
    <t>998222198</t>
  </si>
  <si>
    <t>Přesun hmot pro tělovýchovné plochy Příplatek k ceně za zvětšený přesun přes vymezenou největší dopravní vzdálenost do 1000 m</t>
  </si>
  <si>
    <t>-270288464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</si>
</sst>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342025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Otrokovice - dětské hřiště na ul. Bezručova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Otrokovice, střed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2. 7. 2025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Otrokovice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M. Sedlářová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Ing.L.Alster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000 - Vedlejší a ostat...'!J30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'SO 000 - Vedlejší a ostat...'!P121</f>
        <v>0</v>
      </c>
      <c r="AV95" s="129">
        <f>'SO 000 - Vedlejší a ostat...'!J33</f>
        <v>0</v>
      </c>
      <c r="AW95" s="129">
        <f>'SO 000 - Vedlejší a ostat...'!J34</f>
        <v>0</v>
      </c>
      <c r="AX95" s="129">
        <f>'SO 000 - Vedlejší a ostat...'!J35</f>
        <v>0</v>
      </c>
      <c r="AY95" s="129">
        <f>'SO 000 - Vedlejší a ostat...'!J36</f>
        <v>0</v>
      </c>
      <c r="AZ95" s="129">
        <f>'SO 000 - Vedlejší a ostat...'!F33</f>
        <v>0</v>
      </c>
      <c r="BA95" s="129">
        <f>'SO 000 - Vedlejší a ostat...'!F34</f>
        <v>0</v>
      </c>
      <c r="BB95" s="129">
        <f>'SO 000 - Vedlejší a ostat...'!F35</f>
        <v>0</v>
      </c>
      <c r="BC95" s="129">
        <f>'SO 000 - Vedlejší a ostat...'!F36</f>
        <v>0</v>
      </c>
      <c r="BD95" s="131">
        <f>'SO 000 - Vedlejší a ostat...'!F37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16.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901 - Dětské hřiště'!J30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33">
        <v>0</v>
      </c>
      <c r="AT96" s="134">
        <f>ROUND(SUM(AV96:AW96),2)</f>
        <v>0</v>
      </c>
      <c r="AU96" s="135">
        <f>'SO 901 - Dětské hřiště'!P125</f>
        <v>0</v>
      </c>
      <c r="AV96" s="134">
        <f>'SO 901 - Dětské hřiště'!J33</f>
        <v>0</v>
      </c>
      <c r="AW96" s="134">
        <f>'SO 901 - Dětské hřiště'!J34</f>
        <v>0</v>
      </c>
      <c r="AX96" s="134">
        <f>'SO 901 - Dětské hřiště'!J35</f>
        <v>0</v>
      </c>
      <c r="AY96" s="134">
        <f>'SO 901 - Dětské hřiště'!J36</f>
        <v>0</v>
      </c>
      <c r="AZ96" s="134">
        <f>'SO 901 - Dětské hřiště'!F33</f>
        <v>0</v>
      </c>
      <c r="BA96" s="134">
        <f>'SO 901 - Dětské hřiště'!F34</f>
        <v>0</v>
      </c>
      <c r="BB96" s="134">
        <f>'SO 901 - Dětské hřiště'!F35</f>
        <v>0</v>
      </c>
      <c r="BC96" s="134">
        <f>'SO 901 - Dětské hřiště'!F36</f>
        <v>0</v>
      </c>
      <c r="BD96" s="136">
        <f>'SO 901 - Dětské hřiště'!F37</f>
        <v>0</v>
      </c>
      <c r="BE96" s="7"/>
      <c r="BT96" s="132" t="s">
        <v>84</v>
      </c>
      <c r="BV96" s="132" t="s">
        <v>78</v>
      </c>
      <c r="BW96" s="132" t="s">
        <v>89</v>
      </c>
      <c r="BX96" s="132" t="s">
        <v>5</v>
      </c>
      <c r="CL96" s="132" t="s">
        <v>1</v>
      </c>
      <c r="CM96" s="132" t="s">
        <v>86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dRrJqEBnC2siInudPBf4gBu5rGSPrnz+10HIXoDkf5JufYDTGw/Ci+62nC5OIZxufqCvIaoCjKDhB10C0RR95g==" hashValue="psr5tvy3zSz3fz1ohcvejwsnEV/UuzkplAzutAo/U3E98FCxvFXD40pdB/xpaRLhE1gP4+TXBviNf3iyjtP03A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000 - Vedlejší a ostat...'!C2" display="/"/>
    <hyperlink ref="A96" location="'SO 901 - Dětské hřiště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Otrokovice - dětské hřiště na ul. Bezručova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2. 7. 2025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ROUND((SUM(BE121:BE172)),  2)</f>
        <v>0</v>
      </c>
      <c r="G33" s="39"/>
      <c r="H33" s="39"/>
      <c r="I33" s="156">
        <v>0.20999999999999999</v>
      </c>
      <c r="J33" s="155">
        <f>ROUND(((SUM(BE121:BE172))*I33),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ROUND((SUM(BF121:BF172)),  2)</f>
        <v>0</v>
      </c>
      <c r="G34" s="39"/>
      <c r="H34" s="39"/>
      <c r="I34" s="156">
        <v>0.12</v>
      </c>
      <c r="J34" s="155">
        <f>ROUND(((SUM(BF121:BF172))*I34),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ROUND((SUM(BG121:BG172)),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ROUND((SUM(BH121:BH172)),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ROUND((SUM(BI121:BI172)),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Otrokovice - dětské hřiště na ul. Bezručova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000 - Vedlejší a ostatní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Otrokovice, střed</v>
      </c>
      <c r="G89" s="41"/>
      <c r="H89" s="41"/>
      <c r="I89" s="33" t="s">
        <v>22</v>
      </c>
      <c r="J89" s="80" t="str">
        <f>IF(J12="","",J12)</f>
        <v>2. 7. 2025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Otrokovice</v>
      </c>
      <c r="G91" s="41"/>
      <c r="H91" s="41"/>
      <c r="I91" s="33" t="s">
        <v>30</v>
      </c>
      <c r="J91" s="37" t="str">
        <f>E21</f>
        <v>M. Sedlářová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Ing.L.Alster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94</v>
      </c>
      <c r="D94" s="177"/>
      <c r="E94" s="177"/>
      <c r="F94" s="177"/>
      <c r="G94" s="177"/>
      <c r="H94" s="177"/>
      <c r="I94" s="177"/>
      <c r="J94" s="178" t="s">
        <v>95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96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97</v>
      </c>
    </row>
    <row r="97" s="9" customFormat="1" ht="24.96" customHeight="1">
      <c r="A97" s="9"/>
      <c r="B97" s="180"/>
      <c r="C97" s="181"/>
      <c r="D97" s="182" t="s">
        <v>98</v>
      </c>
      <c r="E97" s="183"/>
      <c r="F97" s="183"/>
      <c r="G97" s="183"/>
      <c r="H97" s="183"/>
      <c r="I97" s="183"/>
      <c r="J97" s="184">
        <f>J122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99</v>
      </c>
      <c r="E98" s="189"/>
      <c r="F98" s="189"/>
      <c r="G98" s="189"/>
      <c r="H98" s="189"/>
      <c r="I98" s="189"/>
      <c r="J98" s="190">
        <f>J123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100</v>
      </c>
      <c r="E99" s="189"/>
      <c r="F99" s="189"/>
      <c r="G99" s="189"/>
      <c r="H99" s="189"/>
      <c r="I99" s="189"/>
      <c r="J99" s="190">
        <f>J131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101</v>
      </c>
      <c r="E100" s="189"/>
      <c r="F100" s="189"/>
      <c r="G100" s="189"/>
      <c r="H100" s="189"/>
      <c r="I100" s="189"/>
      <c r="J100" s="190">
        <f>J148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102</v>
      </c>
      <c r="E101" s="189"/>
      <c r="F101" s="189"/>
      <c r="G101" s="189"/>
      <c r="H101" s="189"/>
      <c r="I101" s="189"/>
      <c r="J101" s="190">
        <f>J168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103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75" t="str">
        <f>E7</f>
        <v>Otrokovice - dětské hřiště na ul. Bezručova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91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SO 000 - Vedlejší a ostatní rozpočtové náklady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>Otrokovice, střed</v>
      </c>
      <c r="G115" s="41"/>
      <c r="H115" s="41"/>
      <c r="I115" s="33" t="s">
        <v>22</v>
      </c>
      <c r="J115" s="80" t="str">
        <f>IF(J12="","",J12)</f>
        <v>2. 7. 2025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>Město Otrokovice</v>
      </c>
      <c r="G117" s="41"/>
      <c r="H117" s="41"/>
      <c r="I117" s="33" t="s">
        <v>30</v>
      </c>
      <c r="J117" s="37" t="str">
        <f>E21</f>
        <v>M. Sedlářová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33</v>
      </c>
      <c r="J118" s="37" t="str">
        <f>E24</f>
        <v>Ing.L.Alster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2"/>
      <c r="B120" s="193"/>
      <c r="C120" s="194" t="s">
        <v>104</v>
      </c>
      <c r="D120" s="195" t="s">
        <v>61</v>
      </c>
      <c r="E120" s="195" t="s">
        <v>57</v>
      </c>
      <c r="F120" s="195" t="s">
        <v>58</v>
      </c>
      <c r="G120" s="195" t="s">
        <v>105</v>
      </c>
      <c r="H120" s="195" t="s">
        <v>106</v>
      </c>
      <c r="I120" s="195" t="s">
        <v>107</v>
      </c>
      <c r="J120" s="195" t="s">
        <v>95</v>
      </c>
      <c r="K120" s="196" t="s">
        <v>108</v>
      </c>
      <c r="L120" s="197"/>
      <c r="M120" s="101" t="s">
        <v>1</v>
      </c>
      <c r="N120" s="102" t="s">
        <v>40</v>
      </c>
      <c r="O120" s="102" t="s">
        <v>109</v>
      </c>
      <c r="P120" s="102" t="s">
        <v>110</v>
      </c>
      <c r="Q120" s="102" t="s">
        <v>111</v>
      </c>
      <c r="R120" s="102" t="s">
        <v>112</v>
      </c>
      <c r="S120" s="102" t="s">
        <v>113</v>
      </c>
      <c r="T120" s="103" t="s">
        <v>114</v>
      </c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</row>
    <row r="121" s="2" customFormat="1" ht="22.8" customHeight="1">
      <c r="A121" s="39"/>
      <c r="B121" s="40"/>
      <c r="C121" s="108" t="s">
        <v>115</v>
      </c>
      <c r="D121" s="41"/>
      <c r="E121" s="41"/>
      <c r="F121" s="41"/>
      <c r="G121" s="41"/>
      <c r="H121" s="41"/>
      <c r="I121" s="41"/>
      <c r="J121" s="198">
        <f>BK121</f>
        <v>0</v>
      </c>
      <c r="K121" s="41"/>
      <c r="L121" s="45"/>
      <c r="M121" s="104"/>
      <c r="N121" s="199"/>
      <c r="O121" s="105"/>
      <c r="P121" s="200">
        <f>P122</f>
        <v>0</v>
      </c>
      <c r="Q121" s="105"/>
      <c r="R121" s="200">
        <f>R122</f>
        <v>0</v>
      </c>
      <c r="S121" s="105"/>
      <c r="T121" s="201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75</v>
      </c>
      <c r="AU121" s="18" t="s">
        <v>97</v>
      </c>
      <c r="BK121" s="202">
        <f>BK122</f>
        <v>0</v>
      </c>
    </row>
    <row r="122" s="12" customFormat="1" ht="25.92" customHeight="1">
      <c r="A122" s="12"/>
      <c r="B122" s="203"/>
      <c r="C122" s="204"/>
      <c r="D122" s="205" t="s">
        <v>75</v>
      </c>
      <c r="E122" s="206" t="s">
        <v>116</v>
      </c>
      <c r="F122" s="206" t="s">
        <v>117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P123+P131+P148+P168</f>
        <v>0</v>
      </c>
      <c r="Q122" s="211"/>
      <c r="R122" s="212">
        <f>R123+R131+R148+R168</f>
        <v>0</v>
      </c>
      <c r="S122" s="211"/>
      <c r="T122" s="213">
        <f>T123+T131+T148+T168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118</v>
      </c>
      <c r="AT122" s="215" t="s">
        <v>75</v>
      </c>
      <c r="AU122" s="215" t="s">
        <v>76</v>
      </c>
      <c r="AY122" s="214" t="s">
        <v>119</v>
      </c>
      <c r="BK122" s="216">
        <f>BK123+BK131+BK148+BK168</f>
        <v>0</v>
      </c>
    </row>
    <row r="123" s="12" customFormat="1" ht="22.8" customHeight="1">
      <c r="A123" s="12"/>
      <c r="B123" s="203"/>
      <c r="C123" s="204"/>
      <c r="D123" s="205" t="s">
        <v>75</v>
      </c>
      <c r="E123" s="217" t="s">
        <v>120</v>
      </c>
      <c r="F123" s="217" t="s">
        <v>121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SUM(P124:P130)</f>
        <v>0</v>
      </c>
      <c r="Q123" s="211"/>
      <c r="R123" s="212">
        <f>SUM(R124:R130)</f>
        <v>0</v>
      </c>
      <c r="S123" s="211"/>
      <c r="T123" s="213">
        <f>SUM(T124:T130)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118</v>
      </c>
      <c r="AT123" s="215" t="s">
        <v>75</v>
      </c>
      <c r="AU123" s="215" t="s">
        <v>84</v>
      </c>
      <c r="AY123" s="214" t="s">
        <v>119</v>
      </c>
      <c r="BK123" s="216">
        <f>SUM(BK124:BK130)</f>
        <v>0</v>
      </c>
    </row>
    <row r="124" s="2" customFormat="1" ht="16.5" customHeight="1">
      <c r="A124" s="39"/>
      <c r="B124" s="40"/>
      <c r="C124" s="219" t="s">
        <v>84</v>
      </c>
      <c r="D124" s="219" t="s">
        <v>122</v>
      </c>
      <c r="E124" s="220" t="s">
        <v>123</v>
      </c>
      <c r="F124" s="221" t="s">
        <v>124</v>
      </c>
      <c r="G124" s="222" t="s">
        <v>125</v>
      </c>
      <c r="H124" s="223">
        <v>1</v>
      </c>
      <c r="I124" s="224"/>
      <c r="J124" s="225">
        <f>ROUND(I124*H124,2)</f>
        <v>0</v>
      </c>
      <c r="K124" s="221" t="s">
        <v>126</v>
      </c>
      <c r="L124" s="45"/>
      <c r="M124" s="226" t="s">
        <v>1</v>
      </c>
      <c r="N124" s="227" t="s">
        <v>41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127</v>
      </c>
      <c r="AT124" s="230" t="s">
        <v>122</v>
      </c>
      <c r="AU124" s="230" t="s">
        <v>86</v>
      </c>
      <c r="AY124" s="18" t="s">
        <v>119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84</v>
      </c>
      <c r="BK124" s="231">
        <f>ROUND(I124*H124,2)</f>
        <v>0</v>
      </c>
      <c r="BL124" s="18" t="s">
        <v>127</v>
      </c>
      <c r="BM124" s="230" t="s">
        <v>128</v>
      </c>
    </row>
    <row r="125" s="13" customFormat="1">
      <c r="A125" s="13"/>
      <c r="B125" s="232"/>
      <c r="C125" s="233"/>
      <c r="D125" s="234" t="s">
        <v>129</v>
      </c>
      <c r="E125" s="235" t="s">
        <v>1</v>
      </c>
      <c r="F125" s="236" t="s">
        <v>130</v>
      </c>
      <c r="G125" s="233"/>
      <c r="H125" s="235" t="s">
        <v>1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129</v>
      </c>
      <c r="AU125" s="242" t="s">
        <v>86</v>
      </c>
      <c r="AV125" s="13" t="s">
        <v>84</v>
      </c>
      <c r="AW125" s="13" t="s">
        <v>32</v>
      </c>
      <c r="AX125" s="13" t="s">
        <v>76</v>
      </c>
      <c r="AY125" s="242" t="s">
        <v>119</v>
      </c>
    </row>
    <row r="126" s="14" customFormat="1">
      <c r="A126" s="14"/>
      <c r="B126" s="243"/>
      <c r="C126" s="244"/>
      <c r="D126" s="234" t="s">
        <v>129</v>
      </c>
      <c r="E126" s="245" t="s">
        <v>1</v>
      </c>
      <c r="F126" s="246" t="s">
        <v>84</v>
      </c>
      <c r="G126" s="244"/>
      <c r="H126" s="247">
        <v>1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129</v>
      </c>
      <c r="AU126" s="253" t="s">
        <v>86</v>
      </c>
      <c r="AV126" s="14" t="s">
        <v>86</v>
      </c>
      <c r="AW126" s="14" t="s">
        <v>32</v>
      </c>
      <c r="AX126" s="14" t="s">
        <v>84</v>
      </c>
      <c r="AY126" s="253" t="s">
        <v>119</v>
      </c>
    </row>
    <row r="127" s="2" customFormat="1" ht="49.05" customHeight="1">
      <c r="A127" s="39"/>
      <c r="B127" s="40"/>
      <c r="C127" s="219" t="s">
        <v>86</v>
      </c>
      <c r="D127" s="219" t="s">
        <v>122</v>
      </c>
      <c r="E127" s="220" t="s">
        <v>131</v>
      </c>
      <c r="F127" s="221" t="s">
        <v>132</v>
      </c>
      <c r="G127" s="222" t="s">
        <v>133</v>
      </c>
      <c r="H127" s="223">
        <v>1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41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134</v>
      </c>
      <c r="AT127" s="230" t="s">
        <v>122</v>
      </c>
      <c r="AU127" s="230" t="s">
        <v>86</v>
      </c>
      <c r="AY127" s="18" t="s">
        <v>119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84</v>
      </c>
      <c r="BK127" s="231">
        <f>ROUND(I127*H127,2)</f>
        <v>0</v>
      </c>
      <c r="BL127" s="18" t="s">
        <v>134</v>
      </c>
      <c r="BM127" s="230" t="s">
        <v>135</v>
      </c>
    </row>
    <row r="128" s="14" customFormat="1">
      <c r="A128" s="14"/>
      <c r="B128" s="243"/>
      <c r="C128" s="244"/>
      <c r="D128" s="234" t="s">
        <v>129</v>
      </c>
      <c r="E128" s="245" t="s">
        <v>1</v>
      </c>
      <c r="F128" s="246" t="s">
        <v>84</v>
      </c>
      <c r="G128" s="244"/>
      <c r="H128" s="247">
        <v>1</v>
      </c>
      <c r="I128" s="248"/>
      <c r="J128" s="244"/>
      <c r="K128" s="244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129</v>
      </c>
      <c r="AU128" s="253" t="s">
        <v>86</v>
      </c>
      <c r="AV128" s="14" t="s">
        <v>86</v>
      </c>
      <c r="AW128" s="14" t="s">
        <v>32</v>
      </c>
      <c r="AX128" s="14" t="s">
        <v>84</v>
      </c>
      <c r="AY128" s="253" t="s">
        <v>119</v>
      </c>
    </row>
    <row r="129" s="2" customFormat="1" ht="16.5" customHeight="1">
      <c r="A129" s="39"/>
      <c r="B129" s="40"/>
      <c r="C129" s="219" t="s">
        <v>136</v>
      </c>
      <c r="D129" s="219" t="s">
        <v>122</v>
      </c>
      <c r="E129" s="220" t="s">
        <v>137</v>
      </c>
      <c r="F129" s="221" t="s">
        <v>138</v>
      </c>
      <c r="G129" s="222" t="s">
        <v>139</v>
      </c>
      <c r="H129" s="223">
        <v>10</v>
      </c>
      <c r="I129" s="224"/>
      <c r="J129" s="225">
        <f>ROUND(I129*H129,2)</f>
        <v>0</v>
      </c>
      <c r="K129" s="221" t="s">
        <v>126</v>
      </c>
      <c r="L129" s="45"/>
      <c r="M129" s="226" t="s">
        <v>1</v>
      </c>
      <c r="N129" s="227" t="s">
        <v>41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127</v>
      </c>
      <c r="AT129" s="230" t="s">
        <v>122</v>
      </c>
      <c r="AU129" s="230" t="s">
        <v>86</v>
      </c>
      <c r="AY129" s="18" t="s">
        <v>119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84</v>
      </c>
      <c r="BK129" s="231">
        <f>ROUND(I129*H129,2)</f>
        <v>0</v>
      </c>
      <c r="BL129" s="18" t="s">
        <v>127</v>
      </c>
      <c r="BM129" s="230" t="s">
        <v>140</v>
      </c>
    </row>
    <row r="130" s="14" customFormat="1">
      <c r="A130" s="14"/>
      <c r="B130" s="243"/>
      <c r="C130" s="244"/>
      <c r="D130" s="234" t="s">
        <v>129</v>
      </c>
      <c r="E130" s="245" t="s">
        <v>1</v>
      </c>
      <c r="F130" s="246" t="s">
        <v>141</v>
      </c>
      <c r="G130" s="244"/>
      <c r="H130" s="247">
        <v>10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129</v>
      </c>
      <c r="AU130" s="253" t="s">
        <v>86</v>
      </c>
      <c r="AV130" s="14" t="s">
        <v>86</v>
      </c>
      <c r="AW130" s="14" t="s">
        <v>32</v>
      </c>
      <c r="AX130" s="14" t="s">
        <v>84</v>
      </c>
      <c r="AY130" s="253" t="s">
        <v>119</v>
      </c>
    </row>
    <row r="131" s="12" customFormat="1" ht="22.8" customHeight="1">
      <c r="A131" s="12"/>
      <c r="B131" s="203"/>
      <c r="C131" s="204"/>
      <c r="D131" s="205" t="s">
        <v>75</v>
      </c>
      <c r="E131" s="217" t="s">
        <v>142</v>
      </c>
      <c r="F131" s="217" t="s">
        <v>143</v>
      </c>
      <c r="G131" s="204"/>
      <c r="H131" s="204"/>
      <c r="I131" s="207"/>
      <c r="J131" s="218">
        <f>BK131</f>
        <v>0</v>
      </c>
      <c r="K131" s="204"/>
      <c r="L131" s="209"/>
      <c r="M131" s="210"/>
      <c r="N131" s="211"/>
      <c r="O131" s="211"/>
      <c r="P131" s="212">
        <f>SUM(P132:P147)</f>
        <v>0</v>
      </c>
      <c r="Q131" s="211"/>
      <c r="R131" s="212">
        <f>SUM(R132:R147)</f>
        <v>0</v>
      </c>
      <c r="S131" s="211"/>
      <c r="T131" s="213">
        <f>SUM(T132:T147)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118</v>
      </c>
      <c r="AT131" s="215" t="s">
        <v>75</v>
      </c>
      <c r="AU131" s="215" t="s">
        <v>84</v>
      </c>
      <c r="AY131" s="214" t="s">
        <v>119</v>
      </c>
      <c r="BK131" s="216">
        <f>SUM(BK132:BK147)</f>
        <v>0</v>
      </c>
    </row>
    <row r="132" s="2" customFormat="1" ht="24.15" customHeight="1">
      <c r="A132" s="39"/>
      <c r="B132" s="40"/>
      <c r="C132" s="219" t="s">
        <v>134</v>
      </c>
      <c r="D132" s="219" t="s">
        <v>122</v>
      </c>
      <c r="E132" s="220" t="s">
        <v>144</v>
      </c>
      <c r="F132" s="221" t="s">
        <v>145</v>
      </c>
      <c r="G132" s="222" t="s">
        <v>146</v>
      </c>
      <c r="H132" s="223">
        <v>1</v>
      </c>
      <c r="I132" s="224"/>
      <c r="J132" s="225">
        <f>ROUND(I132*H132,2)</f>
        <v>0</v>
      </c>
      <c r="K132" s="221" t="s">
        <v>126</v>
      </c>
      <c r="L132" s="45"/>
      <c r="M132" s="226" t="s">
        <v>1</v>
      </c>
      <c r="N132" s="227" t="s">
        <v>41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127</v>
      </c>
      <c r="AT132" s="230" t="s">
        <v>122</v>
      </c>
      <c r="AU132" s="230" t="s">
        <v>86</v>
      </c>
      <c r="AY132" s="18" t="s">
        <v>119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84</v>
      </c>
      <c r="BK132" s="231">
        <f>ROUND(I132*H132,2)</f>
        <v>0</v>
      </c>
      <c r="BL132" s="18" t="s">
        <v>127</v>
      </c>
      <c r="BM132" s="230" t="s">
        <v>147</v>
      </c>
    </row>
    <row r="133" s="13" customFormat="1">
      <c r="A133" s="13"/>
      <c r="B133" s="232"/>
      <c r="C133" s="233"/>
      <c r="D133" s="234" t="s">
        <v>129</v>
      </c>
      <c r="E133" s="235" t="s">
        <v>1</v>
      </c>
      <c r="F133" s="236" t="s">
        <v>148</v>
      </c>
      <c r="G133" s="233"/>
      <c r="H133" s="235" t="s">
        <v>1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129</v>
      </c>
      <c r="AU133" s="242" t="s">
        <v>86</v>
      </c>
      <c r="AV133" s="13" t="s">
        <v>84</v>
      </c>
      <c r="AW133" s="13" t="s">
        <v>32</v>
      </c>
      <c r="AX133" s="13" t="s">
        <v>76</v>
      </c>
      <c r="AY133" s="242" t="s">
        <v>119</v>
      </c>
    </row>
    <row r="134" s="14" customFormat="1">
      <c r="A134" s="14"/>
      <c r="B134" s="243"/>
      <c r="C134" s="244"/>
      <c r="D134" s="234" t="s">
        <v>129</v>
      </c>
      <c r="E134" s="245" t="s">
        <v>1</v>
      </c>
      <c r="F134" s="246" t="s">
        <v>84</v>
      </c>
      <c r="G134" s="244"/>
      <c r="H134" s="247">
        <v>1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129</v>
      </c>
      <c r="AU134" s="253" t="s">
        <v>86</v>
      </c>
      <c r="AV134" s="14" t="s">
        <v>86</v>
      </c>
      <c r="AW134" s="14" t="s">
        <v>32</v>
      </c>
      <c r="AX134" s="14" t="s">
        <v>84</v>
      </c>
      <c r="AY134" s="253" t="s">
        <v>119</v>
      </c>
    </row>
    <row r="135" s="2" customFormat="1" ht="24.15" customHeight="1">
      <c r="A135" s="39"/>
      <c r="B135" s="40"/>
      <c r="C135" s="219" t="s">
        <v>118</v>
      </c>
      <c r="D135" s="219" t="s">
        <v>122</v>
      </c>
      <c r="E135" s="220" t="s">
        <v>149</v>
      </c>
      <c r="F135" s="221" t="s">
        <v>150</v>
      </c>
      <c r="G135" s="222" t="s">
        <v>151</v>
      </c>
      <c r="H135" s="223">
        <v>1</v>
      </c>
      <c r="I135" s="224"/>
      <c r="J135" s="225">
        <f>ROUND(I135*H135,2)</f>
        <v>0</v>
      </c>
      <c r="K135" s="221" t="s">
        <v>126</v>
      </c>
      <c r="L135" s="45"/>
      <c r="M135" s="226" t="s">
        <v>1</v>
      </c>
      <c r="N135" s="227" t="s">
        <v>41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127</v>
      </c>
      <c r="AT135" s="230" t="s">
        <v>122</v>
      </c>
      <c r="AU135" s="230" t="s">
        <v>86</v>
      </c>
      <c r="AY135" s="18" t="s">
        <v>119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84</v>
      </c>
      <c r="BK135" s="231">
        <f>ROUND(I135*H135,2)</f>
        <v>0</v>
      </c>
      <c r="BL135" s="18" t="s">
        <v>127</v>
      </c>
      <c r="BM135" s="230" t="s">
        <v>152</v>
      </c>
    </row>
    <row r="136" s="13" customFormat="1">
      <c r="A136" s="13"/>
      <c r="B136" s="232"/>
      <c r="C136" s="233"/>
      <c r="D136" s="234" t="s">
        <v>129</v>
      </c>
      <c r="E136" s="235" t="s">
        <v>1</v>
      </c>
      <c r="F136" s="236" t="s">
        <v>153</v>
      </c>
      <c r="G136" s="233"/>
      <c r="H136" s="235" t="s">
        <v>1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129</v>
      </c>
      <c r="AU136" s="242" t="s">
        <v>86</v>
      </c>
      <c r="AV136" s="13" t="s">
        <v>84</v>
      </c>
      <c r="AW136" s="13" t="s">
        <v>32</v>
      </c>
      <c r="AX136" s="13" t="s">
        <v>76</v>
      </c>
      <c r="AY136" s="242" t="s">
        <v>119</v>
      </c>
    </row>
    <row r="137" s="13" customFormat="1">
      <c r="A137" s="13"/>
      <c r="B137" s="232"/>
      <c r="C137" s="233"/>
      <c r="D137" s="234" t="s">
        <v>129</v>
      </c>
      <c r="E137" s="235" t="s">
        <v>1</v>
      </c>
      <c r="F137" s="236" t="s">
        <v>154</v>
      </c>
      <c r="G137" s="233"/>
      <c r="H137" s="235" t="s">
        <v>1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129</v>
      </c>
      <c r="AU137" s="242" t="s">
        <v>86</v>
      </c>
      <c r="AV137" s="13" t="s">
        <v>84</v>
      </c>
      <c r="AW137" s="13" t="s">
        <v>32</v>
      </c>
      <c r="AX137" s="13" t="s">
        <v>76</v>
      </c>
      <c r="AY137" s="242" t="s">
        <v>119</v>
      </c>
    </row>
    <row r="138" s="14" customFormat="1">
      <c r="A138" s="14"/>
      <c r="B138" s="243"/>
      <c r="C138" s="244"/>
      <c r="D138" s="234" t="s">
        <v>129</v>
      </c>
      <c r="E138" s="245" t="s">
        <v>1</v>
      </c>
      <c r="F138" s="246" t="s">
        <v>84</v>
      </c>
      <c r="G138" s="244"/>
      <c r="H138" s="247">
        <v>1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129</v>
      </c>
      <c r="AU138" s="253" t="s">
        <v>86</v>
      </c>
      <c r="AV138" s="14" t="s">
        <v>86</v>
      </c>
      <c r="AW138" s="14" t="s">
        <v>32</v>
      </c>
      <c r="AX138" s="14" t="s">
        <v>84</v>
      </c>
      <c r="AY138" s="253" t="s">
        <v>119</v>
      </c>
    </row>
    <row r="139" s="2" customFormat="1" ht="16.5" customHeight="1">
      <c r="A139" s="39"/>
      <c r="B139" s="40"/>
      <c r="C139" s="219" t="s">
        <v>155</v>
      </c>
      <c r="D139" s="219" t="s">
        <v>122</v>
      </c>
      <c r="E139" s="220" t="s">
        <v>156</v>
      </c>
      <c r="F139" s="221" t="s">
        <v>157</v>
      </c>
      <c r="G139" s="222" t="s">
        <v>158</v>
      </c>
      <c r="H139" s="223">
        <v>1</v>
      </c>
      <c r="I139" s="224"/>
      <c r="J139" s="225">
        <f>ROUND(I139*H139,2)</f>
        <v>0</v>
      </c>
      <c r="K139" s="221" t="s">
        <v>126</v>
      </c>
      <c r="L139" s="45"/>
      <c r="M139" s="226" t="s">
        <v>1</v>
      </c>
      <c r="N139" s="227" t="s">
        <v>41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127</v>
      </c>
      <c r="AT139" s="230" t="s">
        <v>122</v>
      </c>
      <c r="AU139" s="230" t="s">
        <v>86</v>
      </c>
      <c r="AY139" s="18" t="s">
        <v>119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84</v>
      </c>
      <c r="BK139" s="231">
        <f>ROUND(I139*H139,2)</f>
        <v>0</v>
      </c>
      <c r="BL139" s="18" t="s">
        <v>127</v>
      </c>
      <c r="BM139" s="230" t="s">
        <v>159</v>
      </c>
    </row>
    <row r="140" s="13" customFormat="1">
      <c r="A140" s="13"/>
      <c r="B140" s="232"/>
      <c r="C140" s="233"/>
      <c r="D140" s="234" t="s">
        <v>129</v>
      </c>
      <c r="E140" s="235" t="s">
        <v>1</v>
      </c>
      <c r="F140" s="236" t="s">
        <v>160</v>
      </c>
      <c r="G140" s="233"/>
      <c r="H140" s="235" t="s">
        <v>1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129</v>
      </c>
      <c r="AU140" s="242" t="s">
        <v>86</v>
      </c>
      <c r="AV140" s="13" t="s">
        <v>84</v>
      </c>
      <c r="AW140" s="13" t="s">
        <v>32</v>
      </c>
      <c r="AX140" s="13" t="s">
        <v>76</v>
      </c>
      <c r="AY140" s="242" t="s">
        <v>119</v>
      </c>
    </row>
    <row r="141" s="14" customFormat="1">
      <c r="A141" s="14"/>
      <c r="B141" s="243"/>
      <c r="C141" s="244"/>
      <c r="D141" s="234" t="s">
        <v>129</v>
      </c>
      <c r="E141" s="245" t="s">
        <v>1</v>
      </c>
      <c r="F141" s="246" t="s">
        <v>84</v>
      </c>
      <c r="G141" s="244"/>
      <c r="H141" s="247">
        <v>1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129</v>
      </c>
      <c r="AU141" s="253" t="s">
        <v>86</v>
      </c>
      <c r="AV141" s="14" t="s">
        <v>86</v>
      </c>
      <c r="AW141" s="14" t="s">
        <v>32</v>
      </c>
      <c r="AX141" s="14" t="s">
        <v>84</v>
      </c>
      <c r="AY141" s="253" t="s">
        <v>119</v>
      </c>
    </row>
    <row r="142" s="2" customFormat="1" ht="24.15" customHeight="1">
      <c r="A142" s="39"/>
      <c r="B142" s="40"/>
      <c r="C142" s="219" t="s">
        <v>161</v>
      </c>
      <c r="D142" s="219" t="s">
        <v>122</v>
      </c>
      <c r="E142" s="220" t="s">
        <v>162</v>
      </c>
      <c r="F142" s="221" t="s">
        <v>163</v>
      </c>
      <c r="G142" s="222" t="s">
        <v>146</v>
      </c>
      <c r="H142" s="223">
        <v>1</v>
      </c>
      <c r="I142" s="224"/>
      <c r="J142" s="225">
        <f>ROUND(I142*H142,2)</f>
        <v>0</v>
      </c>
      <c r="K142" s="221" t="s">
        <v>126</v>
      </c>
      <c r="L142" s="45"/>
      <c r="M142" s="226" t="s">
        <v>1</v>
      </c>
      <c r="N142" s="227" t="s">
        <v>41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127</v>
      </c>
      <c r="AT142" s="230" t="s">
        <v>122</v>
      </c>
      <c r="AU142" s="230" t="s">
        <v>86</v>
      </c>
      <c r="AY142" s="18" t="s">
        <v>119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84</v>
      </c>
      <c r="BK142" s="231">
        <f>ROUND(I142*H142,2)</f>
        <v>0</v>
      </c>
      <c r="BL142" s="18" t="s">
        <v>127</v>
      </c>
      <c r="BM142" s="230" t="s">
        <v>164</v>
      </c>
    </row>
    <row r="143" s="13" customFormat="1">
      <c r="A143" s="13"/>
      <c r="B143" s="232"/>
      <c r="C143" s="233"/>
      <c r="D143" s="234" t="s">
        <v>129</v>
      </c>
      <c r="E143" s="235" t="s">
        <v>1</v>
      </c>
      <c r="F143" s="236" t="s">
        <v>165</v>
      </c>
      <c r="G143" s="233"/>
      <c r="H143" s="235" t="s">
        <v>1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129</v>
      </c>
      <c r="AU143" s="242" t="s">
        <v>86</v>
      </c>
      <c r="AV143" s="13" t="s">
        <v>84</v>
      </c>
      <c r="AW143" s="13" t="s">
        <v>32</v>
      </c>
      <c r="AX143" s="13" t="s">
        <v>76</v>
      </c>
      <c r="AY143" s="242" t="s">
        <v>119</v>
      </c>
    </row>
    <row r="144" s="14" customFormat="1">
      <c r="A144" s="14"/>
      <c r="B144" s="243"/>
      <c r="C144" s="244"/>
      <c r="D144" s="234" t="s">
        <v>129</v>
      </c>
      <c r="E144" s="245" t="s">
        <v>1</v>
      </c>
      <c r="F144" s="246" t="s">
        <v>84</v>
      </c>
      <c r="G144" s="244"/>
      <c r="H144" s="247">
        <v>1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129</v>
      </c>
      <c r="AU144" s="253" t="s">
        <v>86</v>
      </c>
      <c r="AV144" s="14" t="s">
        <v>86</v>
      </c>
      <c r="AW144" s="14" t="s">
        <v>32</v>
      </c>
      <c r="AX144" s="14" t="s">
        <v>84</v>
      </c>
      <c r="AY144" s="253" t="s">
        <v>119</v>
      </c>
    </row>
    <row r="145" s="2" customFormat="1" ht="24.15" customHeight="1">
      <c r="A145" s="39"/>
      <c r="B145" s="40"/>
      <c r="C145" s="219" t="s">
        <v>166</v>
      </c>
      <c r="D145" s="219" t="s">
        <v>122</v>
      </c>
      <c r="E145" s="220" t="s">
        <v>167</v>
      </c>
      <c r="F145" s="221" t="s">
        <v>168</v>
      </c>
      <c r="G145" s="222" t="s">
        <v>146</v>
      </c>
      <c r="H145" s="223">
        <v>1</v>
      </c>
      <c r="I145" s="224"/>
      <c r="J145" s="225">
        <f>ROUND(I145*H145,2)</f>
        <v>0</v>
      </c>
      <c r="K145" s="221" t="s">
        <v>126</v>
      </c>
      <c r="L145" s="45"/>
      <c r="M145" s="226" t="s">
        <v>1</v>
      </c>
      <c r="N145" s="227" t="s">
        <v>41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127</v>
      </c>
      <c r="AT145" s="230" t="s">
        <v>122</v>
      </c>
      <c r="AU145" s="230" t="s">
        <v>86</v>
      </c>
      <c r="AY145" s="18" t="s">
        <v>119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84</v>
      </c>
      <c r="BK145" s="231">
        <f>ROUND(I145*H145,2)</f>
        <v>0</v>
      </c>
      <c r="BL145" s="18" t="s">
        <v>127</v>
      </c>
      <c r="BM145" s="230" t="s">
        <v>169</v>
      </c>
    </row>
    <row r="146" s="13" customFormat="1">
      <c r="A146" s="13"/>
      <c r="B146" s="232"/>
      <c r="C146" s="233"/>
      <c r="D146" s="234" t="s">
        <v>129</v>
      </c>
      <c r="E146" s="235" t="s">
        <v>1</v>
      </c>
      <c r="F146" s="236" t="s">
        <v>170</v>
      </c>
      <c r="G146" s="233"/>
      <c r="H146" s="235" t="s">
        <v>1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129</v>
      </c>
      <c r="AU146" s="242" t="s">
        <v>86</v>
      </c>
      <c r="AV146" s="13" t="s">
        <v>84</v>
      </c>
      <c r="AW146" s="13" t="s">
        <v>32</v>
      </c>
      <c r="AX146" s="13" t="s">
        <v>76</v>
      </c>
      <c r="AY146" s="242" t="s">
        <v>119</v>
      </c>
    </row>
    <row r="147" s="14" customFormat="1">
      <c r="A147" s="14"/>
      <c r="B147" s="243"/>
      <c r="C147" s="244"/>
      <c r="D147" s="234" t="s">
        <v>129</v>
      </c>
      <c r="E147" s="245" t="s">
        <v>1</v>
      </c>
      <c r="F147" s="246" t="s">
        <v>84</v>
      </c>
      <c r="G147" s="244"/>
      <c r="H147" s="247">
        <v>1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129</v>
      </c>
      <c r="AU147" s="253" t="s">
        <v>86</v>
      </c>
      <c r="AV147" s="14" t="s">
        <v>86</v>
      </c>
      <c r="AW147" s="14" t="s">
        <v>32</v>
      </c>
      <c r="AX147" s="14" t="s">
        <v>84</v>
      </c>
      <c r="AY147" s="253" t="s">
        <v>119</v>
      </c>
    </row>
    <row r="148" s="12" customFormat="1" ht="22.8" customHeight="1">
      <c r="A148" s="12"/>
      <c r="B148" s="203"/>
      <c r="C148" s="204"/>
      <c r="D148" s="205" t="s">
        <v>75</v>
      </c>
      <c r="E148" s="217" t="s">
        <v>171</v>
      </c>
      <c r="F148" s="217" t="s">
        <v>172</v>
      </c>
      <c r="G148" s="204"/>
      <c r="H148" s="204"/>
      <c r="I148" s="207"/>
      <c r="J148" s="218">
        <f>BK148</f>
        <v>0</v>
      </c>
      <c r="K148" s="204"/>
      <c r="L148" s="209"/>
      <c r="M148" s="210"/>
      <c r="N148" s="211"/>
      <c r="O148" s="211"/>
      <c r="P148" s="212">
        <f>SUM(P149:P167)</f>
        <v>0</v>
      </c>
      <c r="Q148" s="211"/>
      <c r="R148" s="212">
        <f>SUM(R149:R167)</f>
        <v>0</v>
      </c>
      <c r="S148" s="211"/>
      <c r="T148" s="213">
        <f>SUM(T149:T167)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4" t="s">
        <v>118</v>
      </c>
      <c r="AT148" s="215" t="s">
        <v>75</v>
      </c>
      <c r="AU148" s="215" t="s">
        <v>84</v>
      </c>
      <c r="AY148" s="214" t="s">
        <v>119</v>
      </c>
      <c r="BK148" s="216">
        <f>SUM(BK149:BK167)</f>
        <v>0</v>
      </c>
    </row>
    <row r="149" s="2" customFormat="1" ht="16.5" customHeight="1">
      <c r="A149" s="39"/>
      <c r="B149" s="40"/>
      <c r="C149" s="219" t="s">
        <v>173</v>
      </c>
      <c r="D149" s="219" t="s">
        <v>122</v>
      </c>
      <c r="E149" s="220" t="s">
        <v>174</v>
      </c>
      <c r="F149" s="221" t="s">
        <v>175</v>
      </c>
      <c r="G149" s="222" t="s">
        <v>133</v>
      </c>
      <c r="H149" s="223">
        <v>1</v>
      </c>
      <c r="I149" s="224"/>
      <c r="J149" s="225">
        <f>ROUND(I149*H149,2)</f>
        <v>0</v>
      </c>
      <c r="K149" s="221" t="s">
        <v>1</v>
      </c>
      <c r="L149" s="45"/>
      <c r="M149" s="226" t="s">
        <v>1</v>
      </c>
      <c r="N149" s="227" t="s">
        <v>41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127</v>
      </c>
      <c r="AT149" s="230" t="s">
        <v>122</v>
      </c>
      <c r="AU149" s="230" t="s">
        <v>86</v>
      </c>
      <c r="AY149" s="18" t="s">
        <v>119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84</v>
      </c>
      <c r="BK149" s="231">
        <f>ROUND(I149*H149,2)</f>
        <v>0</v>
      </c>
      <c r="BL149" s="18" t="s">
        <v>127</v>
      </c>
      <c r="BM149" s="230" t="s">
        <v>176</v>
      </c>
    </row>
    <row r="150" s="13" customFormat="1">
      <c r="A150" s="13"/>
      <c r="B150" s="232"/>
      <c r="C150" s="233"/>
      <c r="D150" s="234" t="s">
        <v>129</v>
      </c>
      <c r="E150" s="235" t="s">
        <v>1</v>
      </c>
      <c r="F150" s="236" t="s">
        <v>177</v>
      </c>
      <c r="G150" s="233"/>
      <c r="H150" s="235" t="s">
        <v>1</v>
      </c>
      <c r="I150" s="237"/>
      <c r="J150" s="233"/>
      <c r="K150" s="233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129</v>
      </c>
      <c r="AU150" s="242" t="s">
        <v>86</v>
      </c>
      <c r="AV150" s="13" t="s">
        <v>84</v>
      </c>
      <c r="AW150" s="13" t="s">
        <v>32</v>
      </c>
      <c r="AX150" s="13" t="s">
        <v>76</v>
      </c>
      <c r="AY150" s="242" t="s">
        <v>119</v>
      </c>
    </row>
    <row r="151" s="13" customFormat="1">
      <c r="A151" s="13"/>
      <c r="B151" s="232"/>
      <c r="C151" s="233"/>
      <c r="D151" s="234" t="s">
        <v>129</v>
      </c>
      <c r="E151" s="235" t="s">
        <v>1</v>
      </c>
      <c r="F151" s="236" t="s">
        <v>178</v>
      </c>
      <c r="G151" s="233"/>
      <c r="H151" s="235" t="s">
        <v>1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129</v>
      </c>
      <c r="AU151" s="242" t="s">
        <v>86</v>
      </c>
      <c r="AV151" s="13" t="s">
        <v>84</v>
      </c>
      <c r="AW151" s="13" t="s">
        <v>32</v>
      </c>
      <c r="AX151" s="13" t="s">
        <v>76</v>
      </c>
      <c r="AY151" s="242" t="s">
        <v>119</v>
      </c>
    </row>
    <row r="152" s="13" customFormat="1">
      <c r="A152" s="13"/>
      <c r="B152" s="232"/>
      <c r="C152" s="233"/>
      <c r="D152" s="234" t="s">
        <v>129</v>
      </c>
      <c r="E152" s="235" t="s">
        <v>1</v>
      </c>
      <c r="F152" s="236" t="s">
        <v>179</v>
      </c>
      <c r="G152" s="233"/>
      <c r="H152" s="235" t="s">
        <v>1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129</v>
      </c>
      <c r="AU152" s="242" t="s">
        <v>86</v>
      </c>
      <c r="AV152" s="13" t="s">
        <v>84</v>
      </c>
      <c r="AW152" s="13" t="s">
        <v>32</v>
      </c>
      <c r="AX152" s="13" t="s">
        <v>76</v>
      </c>
      <c r="AY152" s="242" t="s">
        <v>119</v>
      </c>
    </row>
    <row r="153" s="13" customFormat="1">
      <c r="A153" s="13"/>
      <c r="B153" s="232"/>
      <c r="C153" s="233"/>
      <c r="D153" s="234" t="s">
        <v>129</v>
      </c>
      <c r="E153" s="235" t="s">
        <v>1</v>
      </c>
      <c r="F153" s="236" t="s">
        <v>180</v>
      </c>
      <c r="G153" s="233"/>
      <c r="H153" s="235" t="s">
        <v>1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129</v>
      </c>
      <c r="AU153" s="242" t="s">
        <v>86</v>
      </c>
      <c r="AV153" s="13" t="s">
        <v>84</v>
      </c>
      <c r="AW153" s="13" t="s">
        <v>32</v>
      </c>
      <c r="AX153" s="13" t="s">
        <v>76</v>
      </c>
      <c r="AY153" s="242" t="s">
        <v>119</v>
      </c>
    </row>
    <row r="154" s="13" customFormat="1">
      <c r="A154" s="13"/>
      <c r="B154" s="232"/>
      <c r="C154" s="233"/>
      <c r="D154" s="234" t="s">
        <v>129</v>
      </c>
      <c r="E154" s="235" t="s">
        <v>1</v>
      </c>
      <c r="F154" s="236" t="s">
        <v>181</v>
      </c>
      <c r="G154" s="233"/>
      <c r="H154" s="235" t="s">
        <v>1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129</v>
      </c>
      <c r="AU154" s="242" t="s">
        <v>86</v>
      </c>
      <c r="AV154" s="13" t="s">
        <v>84</v>
      </c>
      <c r="AW154" s="13" t="s">
        <v>32</v>
      </c>
      <c r="AX154" s="13" t="s">
        <v>76</v>
      </c>
      <c r="AY154" s="242" t="s">
        <v>119</v>
      </c>
    </row>
    <row r="155" s="14" customFormat="1">
      <c r="A155" s="14"/>
      <c r="B155" s="243"/>
      <c r="C155" s="244"/>
      <c r="D155" s="234" t="s">
        <v>129</v>
      </c>
      <c r="E155" s="245" t="s">
        <v>1</v>
      </c>
      <c r="F155" s="246" t="s">
        <v>84</v>
      </c>
      <c r="G155" s="244"/>
      <c r="H155" s="247">
        <v>1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129</v>
      </c>
      <c r="AU155" s="253" t="s">
        <v>86</v>
      </c>
      <c r="AV155" s="14" t="s">
        <v>86</v>
      </c>
      <c r="AW155" s="14" t="s">
        <v>32</v>
      </c>
      <c r="AX155" s="14" t="s">
        <v>84</v>
      </c>
      <c r="AY155" s="253" t="s">
        <v>119</v>
      </c>
    </row>
    <row r="156" s="2" customFormat="1" ht="16.5" customHeight="1">
      <c r="A156" s="39"/>
      <c r="B156" s="40"/>
      <c r="C156" s="219" t="s">
        <v>141</v>
      </c>
      <c r="D156" s="219" t="s">
        <v>122</v>
      </c>
      <c r="E156" s="220" t="s">
        <v>182</v>
      </c>
      <c r="F156" s="221" t="s">
        <v>183</v>
      </c>
      <c r="G156" s="222" t="s">
        <v>184</v>
      </c>
      <c r="H156" s="223">
        <v>4</v>
      </c>
      <c r="I156" s="224"/>
      <c r="J156" s="225">
        <f>ROUND(I156*H156,2)</f>
        <v>0</v>
      </c>
      <c r="K156" s="221" t="s">
        <v>1</v>
      </c>
      <c r="L156" s="45"/>
      <c r="M156" s="226" t="s">
        <v>1</v>
      </c>
      <c r="N156" s="227" t="s">
        <v>41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127</v>
      </c>
      <c r="AT156" s="230" t="s">
        <v>122</v>
      </c>
      <c r="AU156" s="230" t="s">
        <v>86</v>
      </c>
      <c r="AY156" s="18" t="s">
        <v>119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84</v>
      </c>
      <c r="BK156" s="231">
        <f>ROUND(I156*H156,2)</f>
        <v>0</v>
      </c>
      <c r="BL156" s="18" t="s">
        <v>127</v>
      </c>
      <c r="BM156" s="230" t="s">
        <v>185</v>
      </c>
    </row>
    <row r="157" s="13" customFormat="1">
      <c r="A157" s="13"/>
      <c r="B157" s="232"/>
      <c r="C157" s="233"/>
      <c r="D157" s="234" t="s">
        <v>129</v>
      </c>
      <c r="E157" s="235" t="s">
        <v>1</v>
      </c>
      <c r="F157" s="236" t="s">
        <v>186</v>
      </c>
      <c r="G157" s="233"/>
      <c r="H157" s="235" t="s">
        <v>1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129</v>
      </c>
      <c r="AU157" s="242" t="s">
        <v>86</v>
      </c>
      <c r="AV157" s="13" t="s">
        <v>84</v>
      </c>
      <c r="AW157" s="13" t="s">
        <v>32</v>
      </c>
      <c r="AX157" s="13" t="s">
        <v>76</v>
      </c>
      <c r="AY157" s="242" t="s">
        <v>119</v>
      </c>
    </row>
    <row r="158" s="13" customFormat="1">
      <c r="A158" s="13"/>
      <c r="B158" s="232"/>
      <c r="C158" s="233"/>
      <c r="D158" s="234" t="s">
        <v>129</v>
      </c>
      <c r="E158" s="235" t="s">
        <v>1</v>
      </c>
      <c r="F158" s="236" t="s">
        <v>187</v>
      </c>
      <c r="G158" s="233"/>
      <c r="H158" s="235" t="s">
        <v>1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129</v>
      </c>
      <c r="AU158" s="242" t="s">
        <v>86</v>
      </c>
      <c r="AV158" s="13" t="s">
        <v>84</v>
      </c>
      <c r="AW158" s="13" t="s">
        <v>32</v>
      </c>
      <c r="AX158" s="13" t="s">
        <v>76</v>
      </c>
      <c r="AY158" s="242" t="s">
        <v>119</v>
      </c>
    </row>
    <row r="159" s="14" customFormat="1">
      <c r="A159" s="14"/>
      <c r="B159" s="243"/>
      <c r="C159" s="244"/>
      <c r="D159" s="234" t="s">
        <v>129</v>
      </c>
      <c r="E159" s="245" t="s">
        <v>1</v>
      </c>
      <c r="F159" s="246" t="s">
        <v>134</v>
      </c>
      <c r="G159" s="244"/>
      <c r="H159" s="247">
        <v>4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129</v>
      </c>
      <c r="AU159" s="253" t="s">
        <v>86</v>
      </c>
      <c r="AV159" s="14" t="s">
        <v>86</v>
      </c>
      <c r="AW159" s="14" t="s">
        <v>32</v>
      </c>
      <c r="AX159" s="14" t="s">
        <v>84</v>
      </c>
      <c r="AY159" s="253" t="s">
        <v>119</v>
      </c>
    </row>
    <row r="160" s="2" customFormat="1" ht="16.5" customHeight="1">
      <c r="A160" s="39"/>
      <c r="B160" s="40"/>
      <c r="C160" s="219" t="s">
        <v>188</v>
      </c>
      <c r="D160" s="219" t="s">
        <v>122</v>
      </c>
      <c r="E160" s="220" t="s">
        <v>189</v>
      </c>
      <c r="F160" s="221" t="s">
        <v>190</v>
      </c>
      <c r="G160" s="222" t="s">
        <v>184</v>
      </c>
      <c r="H160" s="223">
        <v>2</v>
      </c>
      <c r="I160" s="224"/>
      <c r="J160" s="225">
        <f>ROUND(I160*H160,2)</f>
        <v>0</v>
      </c>
      <c r="K160" s="221" t="s">
        <v>191</v>
      </c>
      <c r="L160" s="45"/>
      <c r="M160" s="226" t="s">
        <v>1</v>
      </c>
      <c r="N160" s="227" t="s">
        <v>41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127</v>
      </c>
      <c r="AT160" s="230" t="s">
        <v>122</v>
      </c>
      <c r="AU160" s="230" t="s">
        <v>86</v>
      </c>
      <c r="AY160" s="18" t="s">
        <v>119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84</v>
      </c>
      <c r="BK160" s="231">
        <f>ROUND(I160*H160,2)</f>
        <v>0</v>
      </c>
      <c r="BL160" s="18" t="s">
        <v>127</v>
      </c>
      <c r="BM160" s="230" t="s">
        <v>192</v>
      </c>
    </row>
    <row r="161" s="13" customFormat="1">
      <c r="A161" s="13"/>
      <c r="B161" s="232"/>
      <c r="C161" s="233"/>
      <c r="D161" s="234" t="s">
        <v>129</v>
      </c>
      <c r="E161" s="235" t="s">
        <v>1</v>
      </c>
      <c r="F161" s="236" t="s">
        <v>193</v>
      </c>
      <c r="G161" s="233"/>
      <c r="H161" s="235" t="s">
        <v>1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129</v>
      </c>
      <c r="AU161" s="242" t="s">
        <v>86</v>
      </c>
      <c r="AV161" s="13" t="s">
        <v>84</v>
      </c>
      <c r="AW161" s="13" t="s">
        <v>32</v>
      </c>
      <c r="AX161" s="13" t="s">
        <v>76</v>
      </c>
      <c r="AY161" s="242" t="s">
        <v>119</v>
      </c>
    </row>
    <row r="162" s="14" customFormat="1">
      <c r="A162" s="14"/>
      <c r="B162" s="243"/>
      <c r="C162" s="244"/>
      <c r="D162" s="234" t="s">
        <v>129</v>
      </c>
      <c r="E162" s="245" t="s">
        <v>1</v>
      </c>
      <c r="F162" s="246" t="s">
        <v>86</v>
      </c>
      <c r="G162" s="244"/>
      <c r="H162" s="247">
        <v>2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129</v>
      </c>
      <c r="AU162" s="253" t="s">
        <v>86</v>
      </c>
      <c r="AV162" s="14" t="s">
        <v>86</v>
      </c>
      <c r="AW162" s="14" t="s">
        <v>32</v>
      </c>
      <c r="AX162" s="14" t="s">
        <v>84</v>
      </c>
      <c r="AY162" s="253" t="s">
        <v>119</v>
      </c>
    </row>
    <row r="163" s="2" customFormat="1" ht="24.15" customHeight="1">
      <c r="A163" s="39"/>
      <c r="B163" s="40"/>
      <c r="C163" s="219" t="s">
        <v>8</v>
      </c>
      <c r="D163" s="219" t="s">
        <v>122</v>
      </c>
      <c r="E163" s="220" t="s">
        <v>194</v>
      </c>
      <c r="F163" s="221" t="s">
        <v>195</v>
      </c>
      <c r="G163" s="222" t="s">
        <v>196</v>
      </c>
      <c r="H163" s="223">
        <v>1</v>
      </c>
      <c r="I163" s="224"/>
      <c r="J163" s="225">
        <f>ROUND(I163*H163,2)</f>
        <v>0</v>
      </c>
      <c r="K163" s="221" t="s">
        <v>191</v>
      </c>
      <c r="L163" s="45"/>
      <c r="M163" s="226" t="s">
        <v>1</v>
      </c>
      <c r="N163" s="227" t="s">
        <v>41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127</v>
      </c>
      <c r="AT163" s="230" t="s">
        <v>122</v>
      </c>
      <c r="AU163" s="230" t="s">
        <v>86</v>
      </c>
      <c r="AY163" s="18" t="s">
        <v>119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84</v>
      </c>
      <c r="BK163" s="231">
        <f>ROUND(I163*H163,2)</f>
        <v>0</v>
      </c>
      <c r="BL163" s="18" t="s">
        <v>127</v>
      </c>
      <c r="BM163" s="230" t="s">
        <v>197</v>
      </c>
    </row>
    <row r="164" s="13" customFormat="1">
      <c r="A164" s="13"/>
      <c r="B164" s="232"/>
      <c r="C164" s="233"/>
      <c r="D164" s="234" t="s">
        <v>129</v>
      </c>
      <c r="E164" s="235" t="s">
        <v>1</v>
      </c>
      <c r="F164" s="236" t="s">
        <v>198</v>
      </c>
      <c r="G164" s="233"/>
      <c r="H164" s="235" t="s">
        <v>1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129</v>
      </c>
      <c r="AU164" s="242" t="s">
        <v>86</v>
      </c>
      <c r="AV164" s="13" t="s">
        <v>84</v>
      </c>
      <c r="AW164" s="13" t="s">
        <v>32</v>
      </c>
      <c r="AX164" s="13" t="s">
        <v>76</v>
      </c>
      <c r="AY164" s="242" t="s">
        <v>119</v>
      </c>
    </row>
    <row r="165" s="13" customFormat="1">
      <c r="A165" s="13"/>
      <c r="B165" s="232"/>
      <c r="C165" s="233"/>
      <c r="D165" s="234" t="s">
        <v>129</v>
      </c>
      <c r="E165" s="235" t="s">
        <v>1</v>
      </c>
      <c r="F165" s="236" t="s">
        <v>199</v>
      </c>
      <c r="G165" s="233"/>
      <c r="H165" s="235" t="s">
        <v>1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129</v>
      </c>
      <c r="AU165" s="242" t="s">
        <v>86</v>
      </c>
      <c r="AV165" s="13" t="s">
        <v>84</v>
      </c>
      <c r="AW165" s="13" t="s">
        <v>32</v>
      </c>
      <c r="AX165" s="13" t="s">
        <v>76</v>
      </c>
      <c r="AY165" s="242" t="s">
        <v>119</v>
      </c>
    </row>
    <row r="166" s="13" customFormat="1">
      <c r="A166" s="13"/>
      <c r="B166" s="232"/>
      <c r="C166" s="233"/>
      <c r="D166" s="234" t="s">
        <v>129</v>
      </c>
      <c r="E166" s="235" t="s">
        <v>1</v>
      </c>
      <c r="F166" s="236" t="s">
        <v>200</v>
      </c>
      <c r="G166" s="233"/>
      <c r="H166" s="235" t="s">
        <v>1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129</v>
      </c>
      <c r="AU166" s="242" t="s">
        <v>86</v>
      </c>
      <c r="AV166" s="13" t="s">
        <v>84</v>
      </c>
      <c r="AW166" s="13" t="s">
        <v>32</v>
      </c>
      <c r="AX166" s="13" t="s">
        <v>76</v>
      </c>
      <c r="AY166" s="242" t="s">
        <v>119</v>
      </c>
    </row>
    <row r="167" s="14" customFormat="1">
      <c r="A167" s="14"/>
      <c r="B167" s="243"/>
      <c r="C167" s="244"/>
      <c r="D167" s="234" t="s">
        <v>129</v>
      </c>
      <c r="E167" s="245" t="s">
        <v>1</v>
      </c>
      <c r="F167" s="246" t="s">
        <v>84</v>
      </c>
      <c r="G167" s="244"/>
      <c r="H167" s="247">
        <v>1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129</v>
      </c>
      <c r="AU167" s="253" t="s">
        <v>86</v>
      </c>
      <c r="AV167" s="14" t="s">
        <v>86</v>
      </c>
      <c r="AW167" s="14" t="s">
        <v>32</v>
      </c>
      <c r="AX167" s="14" t="s">
        <v>84</v>
      </c>
      <c r="AY167" s="253" t="s">
        <v>119</v>
      </c>
    </row>
    <row r="168" s="12" customFormat="1" ht="22.8" customHeight="1">
      <c r="A168" s="12"/>
      <c r="B168" s="203"/>
      <c r="C168" s="204"/>
      <c r="D168" s="205" t="s">
        <v>75</v>
      </c>
      <c r="E168" s="217" t="s">
        <v>201</v>
      </c>
      <c r="F168" s="217" t="s">
        <v>202</v>
      </c>
      <c r="G168" s="204"/>
      <c r="H168" s="204"/>
      <c r="I168" s="207"/>
      <c r="J168" s="218">
        <f>BK168</f>
        <v>0</v>
      </c>
      <c r="K168" s="204"/>
      <c r="L168" s="209"/>
      <c r="M168" s="210"/>
      <c r="N168" s="211"/>
      <c r="O168" s="211"/>
      <c r="P168" s="212">
        <f>SUM(P169:P172)</f>
        <v>0</v>
      </c>
      <c r="Q168" s="211"/>
      <c r="R168" s="212">
        <f>SUM(R169:R172)</f>
        <v>0</v>
      </c>
      <c r="S168" s="211"/>
      <c r="T168" s="213">
        <f>SUM(T169:T172)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4" t="s">
        <v>118</v>
      </c>
      <c r="AT168" s="215" t="s">
        <v>75</v>
      </c>
      <c r="AU168" s="215" t="s">
        <v>84</v>
      </c>
      <c r="AY168" s="214" t="s">
        <v>119</v>
      </c>
      <c r="BK168" s="216">
        <f>SUM(BK169:BK172)</f>
        <v>0</v>
      </c>
    </row>
    <row r="169" s="2" customFormat="1" ht="16.5" customHeight="1">
      <c r="A169" s="39"/>
      <c r="B169" s="40"/>
      <c r="C169" s="219" t="s">
        <v>203</v>
      </c>
      <c r="D169" s="219" t="s">
        <v>122</v>
      </c>
      <c r="E169" s="220" t="s">
        <v>204</v>
      </c>
      <c r="F169" s="221" t="s">
        <v>205</v>
      </c>
      <c r="G169" s="222" t="s">
        <v>206</v>
      </c>
      <c r="H169" s="223">
        <v>1</v>
      </c>
      <c r="I169" s="224"/>
      <c r="J169" s="225">
        <f>ROUND(I169*H169,2)</f>
        <v>0</v>
      </c>
      <c r="K169" s="221" t="s">
        <v>207</v>
      </c>
      <c r="L169" s="45"/>
      <c r="M169" s="226" t="s">
        <v>1</v>
      </c>
      <c r="N169" s="227" t="s">
        <v>41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127</v>
      </c>
      <c r="AT169" s="230" t="s">
        <v>122</v>
      </c>
      <c r="AU169" s="230" t="s">
        <v>86</v>
      </c>
      <c r="AY169" s="18" t="s">
        <v>119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84</v>
      </c>
      <c r="BK169" s="231">
        <f>ROUND(I169*H169,2)</f>
        <v>0</v>
      </c>
      <c r="BL169" s="18" t="s">
        <v>127</v>
      </c>
      <c r="BM169" s="230" t="s">
        <v>208</v>
      </c>
    </row>
    <row r="170" s="13" customFormat="1">
      <c r="A170" s="13"/>
      <c r="B170" s="232"/>
      <c r="C170" s="233"/>
      <c r="D170" s="234" t="s">
        <v>129</v>
      </c>
      <c r="E170" s="235" t="s">
        <v>1</v>
      </c>
      <c r="F170" s="236" t="s">
        <v>209</v>
      </c>
      <c r="G170" s="233"/>
      <c r="H170" s="235" t="s">
        <v>1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129</v>
      </c>
      <c r="AU170" s="242" t="s">
        <v>86</v>
      </c>
      <c r="AV170" s="13" t="s">
        <v>84</v>
      </c>
      <c r="AW170" s="13" t="s">
        <v>32</v>
      </c>
      <c r="AX170" s="13" t="s">
        <v>76</v>
      </c>
      <c r="AY170" s="242" t="s">
        <v>119</v>
      </c>
    </row>
    <row r="171" s="13" customFormat="1">
      <c r="A171" s="13"/>
      <c r="B171" s="232"/>
      <c r="C171" s="233"/>
      <c r="D171" s="234" t="s">
        <v>129</v>
      </c>
      <c r="E171" s="235" t="s">
        <v>1</v>
      </c>
      <c r="F171" s="236" t="s">
        <v>210</v>
      </c>
      <c r="G171" s="233"/>
      <c r="H171" s="235" t="s">
        <v>1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129</v>
      </c>
      <c r="AU171" s="242" t="s">
        <v>86</v>
      </c>
      <c r="AV171" s="13" t="s">
        <v>84</v>
      </c>
      <c r="AW171" s="13" t="s">
        <v>32</v>
      </c>
      <c r="AX171" s="13" t="s">
        <v>76</v>
      </c>
      <c r="AY171" s="242" t="s">
        <v>119</v>
      </c>
    </row>
    <row r="172" s="14" customFormat="1">
      <c r="A172" s="14"/>
      <c r="B172" s="243"/>
      <c r="C172" s="244"/>
      <c r="D172" s="234" t="s">
        <v>129</v>
      </c>
      <c r="E172" s="245" t="s">
        <v>1</v>
      </c>
      <c r="F172" s="246" t="s">
        <v>84</v>
      </c>
      <c r="G172" s="244"/>
      <c r="H172" s="247">
        <v>1</v>
      </c>
      <c r="I172" s="248"/>
      <c r="J172" s="244"/>
      <c r="K172" s="244"/>
      <c r="L172" s="249"/>
      <c r="M172" s="254"/>
      <c r="N172" s="255"/>
      <c r="O172" s="255"/>
      <c r="P172" s="255"/>
      <c r="Q172" s="255"/>
      <c r="R172" s="255"/>
      <c r="S172" s="255"/>
      <c r="T172" s="25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129</v>
      </c>
      <c r="AU172" s="253" t="s">
        <v>86</v>
      </c>
      <c r="AV172" s="14" t="s">
        <v>86</v>
      </c>
      <c r="AW172" s="14" t="s">
        <v>32</v>
      </c>
      <c r="AX172" s="14" t="s">
        <v>84</v>
      </c>
      <c r="AY172" s="253" t="s">
        <v>119</v>
      </c>
    </row>
    <row r="173" s="2" customFormat="1" ht="6.96" customHeight="1">
      <c r="A173" s="39"/>
      <c r="B173" s="67"/>
      <c r="C173" s="68"/>
      <c r="D173" s="68"/>
      <c r="E173" s="68"/>
      <c r="F173" s="68"/>
      <c r="G173" s="68"/>
      <c r="H173" s="68"/>
      <c r="I173" s="68"/>
      <c r="J173" s="68"/>
      <c r="K173" s="68"/>
      <c r="L173" s="45"/>
      <c r="M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</row>
  </sheetData>
  <sheetProtection sheet="1" autoFilter="0" formatColumns="0" formatRows="0" objects="1" scenarios="1" spinCount="100000" saltValue="mWPSdabuT1cvm2nlSBkxe9U/CQwlXebfVIFvyqtNYBCdD8OAbHER24YOUv0Nz4C9e6ZNIX3pojMGCl9awlaTRA==" hashValue="H2NT6Td6o8QYl7LLBD6fN1axnSja2GYtL6DCPj5AczegZ1ZyfhxsdQQPJDHuG0rjBufgT7y8C+8JI4pK8hvyBw==" algorithmName="SHA-512" password="CC35"/>
  <autoFilter ref="C120:K17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90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Otrokovice - dětské hřiště na ul. Bezručova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211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2. 7. 2025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ROUND((SUM(BE125:BE320)),  2)</f>
        <v>0</v>
      </c>
      <c r="G33" s="39"/>
      <c r="H33" s="39"/>
      <c r="I33" s="156">
        <v>0.20999999999999999</v>
      </c>
      <c r="J33" s="155">
        <f>ROUND(((SUM(BE125:BE320))*I33),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ROUND((SUM(BF125:BF320)),  2)</f>
        <v>0</v>
      </c>
      <c r="G34" s="39"/>
      <c r="H34" s="39"/>
      <c r="I34" s="156">
        <v>0.12</v>
      </c>
      <c r="J34" s="155">
        <f>ROUND(((SUM(BF125:BF320))*I34),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ROUND((SUM(BG125:BG320)),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ROUND((SUM(BH125:BH320)),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ROUND((SUM(BI125:BI320)),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Otrokovice - dětské hřiště na ul. Bezručova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901 - Dětské hřiště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Otrokovice, střed</v>
      </c>
      <c r="G89" s="41"/>
      <c r="H89" s="41"/>
      <c r="I89" s="33" t="s">
        <v>22</v>
      </c>
      <c r="J89" s="80" t="str">
        <f>IF(J12="","",J12)</f>
        <v>2. 7. 2025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Otrokovice</v>
      </c>
      <c r="G91" s="41"/>
      <c r="H91" s="41"/>
      <c r="I91" s="33" t="s">
        <v>30</v>
      </c>
      <c r="J91" s="37" t="str">
        <f>E21</f>
        <v>M. Sedlářová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Ing.L.Alster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94</v>
      </c>
      <c r="D94" s="177"/>
      <c r="E94" s="177"/>
      <c r="F94" s="177"/>
      <c r="G94" s="177"/>
      <c r="H94" s="177"/>
      <c r="I94" s="177"/>
      <c r="J94" s="178" t="s">
        <v>95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96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97</v>
      </c>
    </row>
    <row r="97" s="9" customFormat="1" ht="24.96" customHeight="1">
      <c r="A97" s="9"/>
      <c r="B97" s="180"/>
      <c r="C97" s="181"/>
      <c r="D97" s="182" t="s">
        <v>212</v>
      </c>
      <c r="E97" s="183"/>
      <c r="F97" s="183"/>
      <c r="G97" s="183"/>
      <c r="H97" s="183"/>
      <c r="I97" s="183"/>
      <c r="J97" s="184">
        <f>J126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213</v>
      </c>
      <c r="E98" s="189"/>
      <c r="F98" s="189"/>
      <c r="G98" s="189"/>
      <c r="H98" s="189"/>
      <c r="I98" s="189"/>
      <c r="J98" s="190">
        <f>J127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214</v>
      </c>
      <c r="E99" s="189"/>
      <c r="F99" s="189"/>
      <c r="G99" s="189"/>
      <c r="H99" s="189"/>
      <c r="I99" s="189"/>
      <c r="J99" s="190">
        <f>J148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215</v>
      </c>
      <c r="E100" s="189"/>
      <c r="F100" s="189"/>
      <c r="G100" s="189"/>
      <c r="H100" s="189"/>
      <c r="I100" s="189"/>
      <c r="J100" s="190">
        <f>J188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216</v>
      </c>
      <c r="E101" s="189"/>
      <c r="F101" s="189"/>
      <c r="G101" s="189"/>
      <c r="H101" s="189"/>
      <c r="I101" s="189"/>
      <c r="J101" s="190">
        <f>J236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217</v>
      </c>
      <c r="E102" s="189"/>
      <c r="F102" s="189"/>
      <c r="G102" s="189"/>
      <c r="H102" s="189"/>
      <c r="I102" s="189"/>
      <c r="J102" s="190">
        <f>J242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218</v>
      </c>
      <c r="E103" s="189"/>
      <c r="F103" s="189"/>
      <c r="G103" s="189"/>
      <c r="H103" s="189"/>
      <c r="I103" s="189"/>
      <c r="J103" s="190">
        <f>J263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219</v>
      </c>
      <c r="E104" s="189"/>
      <c r="F104" s="189"/>
      <c r="G104" s="189"/>
      <c r="H104" s="189"/>
      <c r="I104" s="189"/>
      <c r="J104" s="190">
        <f>J299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220</v>
      </c>
      <c r="E105" s="189"/>
      <c r="F105" s="189"/>
      <c r="G105" s="189"/>
      <c r="H105" s="189"/>
      <c r="I105" s="189"/>
      <c r="J105" s="190">
        <f>J318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103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75" t="str">
        <f>E7</f>
        <v>Otrokovice - dětské hřiště na ul. Bezručova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91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SO 901 - Dětské hřiště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F12</f>
        <v>Otrokovice, střed</v>
      </c>
      <c r="G119" s="41"/>
      <c r="H119" s="41"/>
      <c r="I119" s="33" t="s">
        <v>22</v>
      </c>
      <c r="J119" s="80" t="str">
        <f>IF(J12="","",J12)</f>
        <v>2. 7. 2025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24</v>
      </c>
      <c r="D121" s="41"/>
      <c r="E121" s="41"/>
      <c r="F121" s="28" t="str">
        <f>E15</f>
        <v>Město Otrokovice</v>
      </c>
      <c r="G121" s="41"/>
      <c r="H121" s="41"/>
      <c r="I121" s="33" t="s">
        <v>30</v>
      </c>
      <c r="J121" s="37" t="str">
        <f>E21</f>
        <v>M. Sedlářová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28</v>
      </c>
      <c r="D122" s="41"/>
      <c r="E122" s="41"/>
      <c r="F122" s="28" t="str">
        <f>IF(E18="","",E18)</f>
        <v>Vyplň údaj</v>
      </c>
      <c r="G122" s="41"/>
      <c r="H122" s="41"/>
      <c r="I122" s="33" t="s">
        <v>33</v>
      </c>
      <c r="J122" s="37" t="str">
        <f>E24</f>
        <v>Ing.L.Alster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192"/>
      <c r="B124" s="193"/>
      <c r="C124" s="194" t="s">
        <v>104</v>
      </c>
      <c r="D124" s="195" t="s">
        <v>61</v>
      </c>
      <c r="E124" s="195" t="s">
        <v>57</v>
      </c>
      <c r="F124" s="195" t="s">
        <v>58</v>
      </c>
      <c r="G124" s="195" t="s">
        <v>105</v>
      </c>
      <c r="H124" s="195" t="s">
        <v>106</v>
      </c>
      <c r="I124" s="195" t="s">
        <v>107</v>
      </c>
      <c r="J124" s="195" t="s">
        <v>95</v>
      </c>
      <c r="K124" s="196" t="s">
        <v>108</v>
      </c>
      <c r="L124" s="197"/>
      <c r="M124" s="101" t="s">
        <v>1</v>
      </c>
      <c r="N124" s="102" t="s">
        <v>40</v>
      </c>
      <c r="O124" s="102" t="s">
        <v>109</v>
      </c>
      <c r="P124" s="102" t="s">
        <v>110</v>
      </c>
      <c r="Q124" s="102" t="s">
        <v>111</v>
      </c>
      <c r="R124" s="102" t="s">
        <v>112</v>
      </c>
      <c r="S124" s="102" t="s">
        <v>113</v>
      </c>
      <c r="T124" s="103" t="s">
        <v>114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9"/>
      <c r="B125" s="40"/>
      <c r="C125" s="108" t="s">
        <v>115</v>
      </c>
      <c r="D125" s="41"/>
      <c r="E125" s="41"/>
      <c r="F125" s="41"/>
      <c r="G125" s="41"/>
      <c r="H125" s="41"/>
      <c r="I125" s="41"/>
      <c r="J125" s="198">
        <f>BK125</f>
        <v>0</v>
      </c>
      <c r="K125" s="41"/>
      <c r="L125" s="45"/>
      <c r="M125" s="104"/>
      <c r="N125" s="199"/>
      <c r="O125" s="105"/>
      <c r="P125" s="200">
        <f>P126</f>
        <v>0</v>
      </c>
      <c r="Q125" s="105"/>
      <c r="R125" s="200">
        <f>R126</f>
        <v>48.461795199999997</v>
      </c>
      <c r="S125" s="105"/>
      <c r="T125" s="201">
        <f>T126</f>
        <v>32.091999999999999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75</v>
      </c>
      <c r="AU125" s="18" t="s">
        <v>97</v>
      </c>
      <c r="BK125" s="202">
        <f>BK126</f>
        <v>0</v>
      </c>
    </row>
    <row r="126" s="12" customFormat="1" ht="25.92" customHeight="1">
      <c r="A126" s="12"/>
      <c r="B126" s="203"/>
      <c r="C126" s="204"/>
      <c r="D126" s="205" t="s">
        <v>75</v>
      </c>
      <c r="E126" s="206" t="s">
        <v>221</v>
      </c>
      <c r="F126" s="206" t="s">
        <v>222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P127+P148+P188+P236+P242+P263+P299+P318</f>
        <v>0</v>
      </c>
      <c r="Q126" s="211"/>
      <c r="R126" s="212">
        <f>R127+R148+R188+R236+R242+R263+R299+R318</f>
        <v>48.461795199999997</v>
      </c>
      <c r="S126" s="211"/>
      <c r="T126" s="213">
        <f>T127+T148+T188+T236+T242+T263+T299+T318</f>
        <v>32.091999999999999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84</v>
      </c>
      <c r="AT126" s="215" t="s">
        <v>75</v>
      </c>
      <c r="AU126" s="215" t="s">
        <v>76</v>
      </c>
      <c r="AY126" s="214" t="s">
        <v>119</v>
      </c>
      <c r="BK126" s="216">
        <f>BK127+BK148+BK188+BK236+BK242+BK263+BK299+BK318</f>
        <v>0</v>
      </c>
    </row>
    <row r="127" s="12" customFormat="1" ht="22.8" customHeight="1">
      <c r="A127" s="12"/>
      <c r="B127" s="203"/>
      <c r="C127" s="204"/>
      <c r="D127" s="205" t="s">
        <v>75</v>
      </c>
      <c r="E127" s="217" t="s">
        <v>84</v>
      </c>
      <c r="F127" s="217" t="s">
        <v>223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SUM(P128:P147)</f>
        <v>0</v>
      </c>
      <c r="Q127" s="211"/>
      <c r="R127" s="212">
        <f>SUM(R128:R147)</f>
        <v>0</v>
      </c>
      <c r="S127" s="211"/>
      <c r="T127" s="213">
        <f>SUM(T128:T147)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84</v>
      </c>
      <c r="AT127" s="215" t="s">
        <v>75</v>
      </c>
      <c r="AU127" s="215" t="s">
        <v>84</v>
      </c>
      <c r="AY127" s="214" t="s">
        <v>119</v>
      </c>
      <c r="BK127" s="216">
        <f>SUM(BK128:BK147)</f>
        <v>0</v>
      </c>
    </row>
    <row r="128" s="2" customFormat="1" ht="33" customHeight="1">
      <c r="A128" s="39"/>
      <c r="B128" s="40"/>
      <c r="C128" s="219" t="s">
        <v>84</v>
      </c>
      <c r="D128" s="219" t="s">
        <v>122</v>
      </c>
      <c r="E128" s="220" t="s">
        <v>224</v>
      </c>
      <c r="F128" s="221" t="s">
        <v>225</v>
      </c>
      <c r="G128" s="222" t="s">
        <v>226</v>
      </c>
      <c r="H128" s="223">
        <v>33.960000000000001</v>
      </c>
      <c r="I128" s="224"/>
      <c r="J128" s="225">
        <f>ROUND(I128*H128,2)</f>
        <v>0</v>
      </c>
      <c r="K128" s="221" t="s">
        <v>227</v>
      </c>
      <c r="L128" s="45"/>
      <c r="M128" s="226" t="s">
        <v>1</v>
      </c>
      <c r="N128" s="227" t="s">
        <v>41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134</v>
      </c>
      <c r="AT128" s="230" t="s">
        <v>122</v>
      </c>
      <c r="AU128" s="230" t="s">
        <v>86</v>
      </c>
      <c r="AY128" s="18" t="s">
        <v>119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84</v>
      </c>
      <c r="BK128" s="231">
        <f>ROUND(I128*H128,2)</f>
        <v>0</v>
      </c>
      <c r="BL128" s="18" t="s">
        <v>134</v>
      </c>
      <c r="BM128" s="230" t="s">
        <v>228</v>
      </c>
    </row>
    <row r="129" s="14" customFormat="1">
      <c r="A129" s="14"/>
      <c r="B129" s="243"/>
      <c r="C129" s="244"/>
      <c r="D129" s="234" t="s">
        <v>129</v>
      </c>
      <c r="E129" s="245" t="s">
        <v>1</v>
      </c>
      <c r="F129" s="246" t="s">
        <v>229</v>
      </c>
      <c r="G129" s="244"/>
      <c r="H129" s="247">
        <v>73.200000000000003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129</v>
      </c>
      <c r="AU129" s="253" t="s">
        <v>86</v>
      </c>
      <c r="AV129" s="14" t="s">
        <v>86</v>
      </c>
      <c r="AW129" s="14" t="s">
        <v>32</v>
      </c>
      <c r="AX129" s="14" t="s">
        <v>76</v>
      </c>
      <c r="AY129" s="253" t="s">
        <v>119</v>
      </c>
    </row>
    <row r="130" s="15" customFormat="1">
      <c r="A130" s="15"/>
      <c r="B130" s="257"/>
      <c r="C130" s="258"/>
      <c r="D130" s="234" t="s">
        <v>129</v>
      </c>
      <c r="E130" s="259" t="s">
        <v>1</v>
      </c>
      <c r="F130" s="260" t="s">
        <v>230</v>
      </c>
      <c r="G130" s="258"/>
      <c r="H130" s="261">
        <v>73.200000000000003</v>
      </c>
      <c r="I130" s="262"/>
      <c r="J130" s="258"/>
      <c r="K130" s="258"/>
      <c r="L130" s="263"/>
      <c r="M130" s="264"/>
      <c r="N130" s="265"/>
      <c r="O130" s="265"/>
      <c r="P130" s="265"/>
      <c r="Q130" s="265"/>
      <c r="R130" s="265"/>
      <c r="S130" s="265"/>
      <c r="T130" s="26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7" t="s">
        <v>129</v>
      </c>
      <c r="AU130" s="267" t="s">
        <v>86</v>
      </c>
      <c r="AV130" s="15" t="s">
        <v>136</v>
      </c>
      <c r="AW130" s="15" t="s">
        <v>32</v>
      </c>
      <c r="AX130" s="15" t="s">
        <v>76</v>
      </c>
      <c r="AY130" s="267" t="s">
        <v>119</v>
      </c>
    </row>
    <row r="131" s="13" customFormat="1">
      <c r="A131" s="13"/>
      <c r="B131" s="232"/>
      <c r="C131" s="233"/>
      <c r="D131" s="234" t="s">
        <v>129</v>
      </c>
      <c r="E131" s="235" t="s">
        <v>1</v>
      </c>
      <c r="F131" s="236" t="s">
        <v>231</v>
      </c>
      <c r="G131" s="233"/>
      <c r="H131" s="235" t="s">
        <v>1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129</v>
      </c>
      <c r="AU131" s="242" t="s">
        <v>86</v>
      </c>
      <c r="AV131" s="13" t="s">
        <v>84</v>
      </c>
      <c r="AW131" s="13" t="s">
        <v>32</v>
      </c>
      <c r="AX131" s="13" t="s">
        <v>76</v>
      </c>
      <c r="AY131" s="242" t="s">
        <v>119</v>
      </c>
    </row>
    <row r="132" s="14" customFormat="1">
      <c r="A132" s="14"/>
      <c r="B132" s="243"/>
      <c r="C132" s="244"/>
      <c r="D132" s="234" t="s">
        <v>129</v>
      </c>
      <c r="E132" s="245" t="s">
        <v>1</v>
      </c>
      <c r="F132" s="246" t="s">
        <v>232</v>
      </c>
      <c r="G132" s="244"/>
      <c r="H132" s="247">
        <v>-9.2400000000000002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129</v>
      </c>
      <c r="AU132" s="253" t="s">
        <v>86</v>
      </c>
      <c r="AV132" s="14" t="s">
        <v>86</v>
      </c>
      <c r="AW132" s="14" t="s">
        <v>32</v>
      </c>
      <c r="AX132" s="14" t="s">
        <v>76</v>
      </c>
      <c r="AY132" s="253" t="s">
        <v>119</v>
      </c>
    </row>
    <row r="133" s="13" customFormat="1">
      <c r="A133" s="13"/>
      <c r="B133" s="232"/>
      <c r="C133" s="233"/>
      <c r="D133" s="234" t="s">
        <v>129</v>
      </c>
      <c r="E133" s="235" t="s">
        <v>1</v>
      </c>
      <c r="F133" s="236" t="s">
        <v>233</v>
      </c>
      <c r="G133" s="233"/>
      <c r="H133" s="235" t="s">
        <v>1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129</v>
      </c>
      <c r="AU133" s="242" t="s">
        <v>86</v>
      </c>
      <c r="AV133" s="13" t="s">
        <v>84</v>
      </c>
      <c r="AW133" s="13" t="s">
        <v>32</v>
      </c>
      <c r="AX133" s="13" t="s">
        <v>76</v>
      </c>
      <c r="AY133" s="242" t="s">
        <v>119</v>
      </c>
    </row>
    <row r="134" s="14" customFormat="1">
      <c r="A134" s="14"/>
      <c r="B134" s="243"/>
      <c r="C134" s="244"/>
      <c r="D134" s="234" t="s">
        <v>129</v>
      </c>
      <c r="E134" s="245" t="s">
        <v>1</v>
      </c>
      <c r="F134" s="246" t="s">
        <v>234</v>
      </c>
      <c r="G134" s="244"/>
      <c r="H134" s="247">
        <v>-30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129</v>
      </c>
      <c r="AU134" s="253" t="s">
        <v>86</v>
      </c>
      <c r="AV134" s="14" t="s">
        <v>86</v>
      </c>
      <c r="AW134" s="14" t="s">
        <v>32</v>
      </c>
      <c r="AX134" s="14" t="s">
        <v>76</v>
      </c>
      <c r="AY134" s="253" t="s">
        <v>119</v>
      </c>
    </row>
    <row r="135" s="15" customFormat="1">
      <c r="A135" s="15"/>
      <c r="B135" s="257"/>
      <c r="C135" s="258"/>
      <c r="D135" s="234" t="s">
        <v>129</v>
      </c>
      <c r="E135" s="259" t="s">
        <v>1</v>
      </c>
      <c r="F135" s="260" t="s">
        <v>230</v>
      </c>
      <c r="G135" s="258"/>
      <c r="H135" s="261">
        <v>-39.240000000000002</v>
      </c>
      <c r="I135" s="262"/>
      <c r="J135" s="258"/>
      <c r="K135" s="258"/>
      <c r="L135" s="263"/>
      <c r="M135" s="264"/>
      <c r="N135" s="265"/>
      <c r="O135" s="265"/>
      <c r="P135" s="265"/>
      <c r="Q135" s="265"/>
      <c r="R135" s="265"/>
      <c r="S135" s="265"/>
      <c r="T135" s="26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7" t="s">
        <v>129</v>
      </c>
      <c r="AU135" s="267" t="s">
        <v>86</v>
      </c>
      <c r="AV135" s="15" t="s">
        <v>136</v>
      </c>
      <c r="AW135" s="15" t="s">
        <v>32</v>
      </c>
      <c r="AX135" s="15" t="s">
        <v>76</v>
      </c>
      <c r="AY135" s="267" t="s">
        <v>119</v>
      </c>
    </row>
    <row r="136" s="16" customFormat="1">
      <c r="A136" s="16"/>
      <c r="B136" s="268"/>
      <c r="C136" s="269"/>
      <c r="D136" s="234" t="s">
        <v>129</v>
      </c>
      <c r="E136" s="270" t="s">
        <v>1</v>
      </c>
      <c r="F136" s="271" t="s">
        <v>235</v>
      </c>
      <c r="G136" s="269"/>
      <c r="H136" s="272">
        <v>33.960000000000001</v>
      </c>
      <c r="I136" s="273"/>
      <c r="J136" s="269"/>
      <c r="K136" s="269"/>
      <c r="L136" s="274"/>
      <c r="M136" s="275"/>
      <c r="N136" s="276"/>
      <c r="O136" s="276"/>
      <c r="P136" s="276"/>
      <c r="Q136" s="276"/>
      <c r="R136" s="276"/>
      <c r="S136" s="276"/>
      <c r="T136" s="277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T136" s="278" t="s">
        <v>129</v>
      </c>
      <c r="AU136" s="278" t="s">
        <v>86</v>
      </c>
      <c r="AV136" s="16" t="s">
        <v>134</v>
      </c>
      <c r="AW136" s="16" t="s">
        <v>32</v>
      </c>
      <c r="AX136" s="16" t="s">
        <v>84</v>
      </c>
      <c r="AY136" s="278" t="s">
        <v>119</v>
      </c>
    </row>
    <row r="137" s="2" customFormat="1" ht="62.7" customHeight="1">
      <c r="A137" s="39"/>
      <c r="B137" s="40"/>
      <c r="C137" s="219" t="s">
        <v>86</v>
      </c>
      <c r="D137" s="219" t="s">
        <v>122</v>
      </c>
      <c r="E137" s="220" t="s">
        <v>236</v>
      </c>
      <c r="F137" s="221" t="s">
        <v>237</v>
      </c>
      <c r="G137" s="222" t="s">
        <v>226</v>
      </c>
      <c r="H137" s="223">
        <v>33.960000000000001</v>
      </c>
      <c r="I137" s="224"/>
      <c r="J137" s="225">
        <f>ROUND(I137*H137,2)</f>
        <v>0</v>
      </c>
      <c r="K137" s="221" t="s">
        <v>238</v>
      </c>
      <c r="L137" s="45"/>
      <c r="M137" s="226" t="s">
        <v>1</v>
      </c>
      <c r="N137" s="227" t="s">
        <v>41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134</v>
      </c>
      <c r="AT137" s="230" t="s">
        <v>122</v>
      </c>
      <c r="AU137" s="230" t="s">
        <v>86</v>
      </c>
      <c r="AY137" s="18" t="s">
        <v>119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84</v>
      </c>
      <c r="BK137" s="231">
        <f>ROUND(I137*H137,2)</f>
        <v>0</v>
      </c>
      <c r="BL137" s="18" t="s">
        <v>134</v>
      </c>
      <c r="BM137" s="230" t="s">
        <v>239</v>
      </c>
    </row>
    <row r="138" s="14" customFormat="1">
      <c r="A138" s="14"/>
      <c r="B138" s="243"/>
      <c r="C138" s="244"/>
      <c r="D138" s="234" t="s">
        <v>129</v>
      </c>
      <c r="E138" s="245" t="s">
        <v>1</v>
      </c>
      <c r="F138" s="246" t="s">
        <v>240</v>
      </c>
      <c r="G138" s="244"/>
      <c r="H138" s="247">
        <v>33.960000000000001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129</v>
      </c>
      <c r="AU138" s="253" t="s">
        <v>86</v>
      </c>
      <c r="AV138" s="14" t="s">
        <v>86</v>
      </c>
      <c r="AW138" s="14" t="s">
        <v>32</v>
      </c>
      <c r="AX138" s="14" t="s">
        <v>84</v>
      </c>
      <c r="AY138" s="253" t="s">
        <v>119</v>
      </c>
    </row>
    <row r="139" s="2" customFormat="1" ht="44.25" customHeight="1">
      <c r="A139" s="39"/>
      <c r="B139" s="40"/>
      <c r="C139" s="219" t="s">
        <v>136</v>
      </c>
      <c r="D139" s="219" t="s">
        <v>122</v>
      </c>
      <c r="E139" s="220" t="s">
        <v>241</v>
      </c>
      <c r="F139" s="221" t="s">
        <v>242</v>
      </c>
      <c r="G139" s="222" t="s">
        <v>243</v>
      </c>
      <c r="H139" s="223">
        <v>57.731999999999999</v>
      </c>
      <c r="I139" s="224"/>
      <c r="J139" s="225">
        <f>ROUND(I139*H139,2)</f>
        <v>0</v>
      </c>
      <c r="K139" s="221" t="s">
        <v>244</v>
      </c>
      <c r="L139" s="45"/>
      <c r="M139" s="226" t="s">
        <v>1</v>
      </c>
      <c r="N139" s="227" t="s">
        <v>41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134</v>
      </c>
      <c r="AT139" s="230" t="s">
        <v>122</v>
      </c>
      <c r="AU139" s="230" t="s">
        <v>86</v>
      </c>
      <c r="AY139" s="18" t="s">
        <v>119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84</v>
      </c>
      <c r="BK139" s="231">
        <f>ROUND(I139*H139,2)</f>
        <v>0</v>
      </c>
      <c r="BL139" s="18" t="s">
        <v>134</v>
      </c>
      <c r="BM139" s="230" t="s">
        <v>245</v>
      </c>
    </row>
    <row r="140" s="13" customFormat="1">
      <c r="A140" s="13"/>
      <c r="B140" s="232"/>
      <c r="C140" s="233"/>
      <c r="D140" s="234" t="s">
        <v>129</v>
      </c>
      <c r="E140" s="235" t="s">
        <v>1</v>
      </c>
      <c r="F140" s="236" t="s">
        <v>246</v>
      </c>
      <c r="G140" s="233"/>
      <c r="H140" s="235" t="s">
        <v>1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129</v>
      </c>
      <c r="AU140" s="242" t="s">
        <v>86</v>
      </c>
      <c r="AV140" s="13" t="s">
        <v>84</v>
      </c>
      <c r="AW140" s="13" t="s">
        <v>32</v>
      </c>
      <c r="AX140" s="13" t="s">
        <v>76</v>
      </c>
      <c r="AY140" s="242" t="s">
        <v>119</v>
      </c>
    </row>
    <row r="141" s="14" customFormat="1">
      <c r="A141" s="14"/>
      <c r="B141" s="243"/>
      <c r="C141" s="244"/>
      <c r="D141" s="234" t="s">
        <v>129</v>
      </c>
      <c r="E141" s="245" t="s">
        <v>1</v>
      </c>
      <c r="F141" s="246" t="s">
        <v>247</v>
      </c>
      <c r="G141" s="244"/>
      <c r="H141" s="247">
        <v>57.731999999999999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129</v>
      </c>
      <c r="AU141" s="253" t="s">
        <v>86</v>
      </c>
      <c r="AV141" s="14" t="s">
        <v>86</v>
      </c>
      <c r="AW141" s="14" t="s">
        <v>32</v>
      </c>
      <c r="AX141" s="14" t="s">
        <v>84</v>
      </c>
      <c r="AY141" s="253" t="s">
        <v>119</v>
      </c>
    </row>
    <row r="142" s="2" customFormat="1" ht="24.15" customHeight="1">
      <c r="A142" s="39"/>
      <c r="B142" s="40"/>
      <c r="C142" s="219" t="s">
        <v>134</v>
      </c>
      <c r="D142" s="219" t="s">
        <v>122</v>
      </c>
      <c r="E142" s="220" t="s">
        <v>248</v>
      </c>
      <c r="F142" s="221" t="s">
        <v>249</v>
      </c>
      <c r="G142" s="222" t="s">
        <v>250</v>
      </c>
      <c r="H142" s="223">
        <v>92</v>
      </c>
      <c r="I142" s="224"/>
      <c r="J142" s="225">
        <f>ROUND(I142*H142,2)</f>
        <v>0</v>
      </c>
      <c r="K142" s="221" t="s">
        <v>207</v>
      </c>
      <c r="L142" s="45"/>
      <c r="M142" s="226" t="s">
        <v>1</v>
      </c>
      <c r="N142" s="227" t="s">
        <v>41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134</v>
      </c>
      <c r="AT142" s="230" t="s">
        <v>122</v>
      </c>
      <c r="AU142" s="230" t="s">
        <v>86</v>
      </c>
      <c r="AY142" s="18" t="s">
        <v>119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84</v>
      </c>
      <c r="BK142" s="231">
        <f>ROUND(I142*H142,2)</f>
        <v>0</v>
      </c>
      <c r="BL142" s="18" t="s">
        <v>134</v>
      </c>
      <c r="BM142" s="230" t="s">
        <v>251</v>
      </c>
    </row>
    <row r="143" s="13" customFormat="1">
      <c r="A143" s="13"/>
      <c r="B143" s="232"/>
      <c r="C143" s="233"/>
      <c r="D143" s="234" t="s">
        <v>129</v>
      </c>
      <c r="E143" s="235" t="s">
        <v>1</v>
      </c>
      <c r="F143" s="236" t="s">
        <v>252</v>
      </c>
      <c r="G143" s="233"/>
      <c r="H143" s="235" t="s">
        <v>1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129</v>
      </c>
      <c r="AU143" s="242" t="s">
        <v>86</v>
      </c>
      <c r="AV143" s="13" t="s">
        <v>84</v>
      </c>
      <c r="AW143" s="13" t="s">
        <v>32</v>
      </c>
      <c r="AX143" s="13" t="s">
        <v>76</v>
      </c>
      <c r="AY143" s="242" t="s">
        <v>119</v>
      </c>
    </row>
    <row r="144" s="14" customFormat="1">
      <c r="A144" s="14"/>
      <c r="B144" s="243"/>
      <c r="C144" s="244"/>
      <c r="D144" s="234" t="s">
        <v>129</v>
      </c>
      <c r="E144" s="245" t="s">
        <v>1</v>
      </c>
      <c r="F144" s="246" t="s">
        <v>253</v>
      </c>
      <c r="G144" s="244"/>
      <c r="H144" s="247">
        <v>92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129</v>
      </c>
      <c r="AU144" s="253" t="s">
        <v>86</v>
      </c>
      <c r="AV144" s="14" t="s">
        <v>86</v>
      </c>
      <c r="AW144" s="14" t="s">
        <v>32</v>
      </c>
      <c r="AX144" s="14" t="s">
        <v>84</v>
      </c>
      <c r="AY144" s="253" t="s">
        <v>119</v>
      </c>
    </row>
    <row r="145" s="2" customFormat="1" ht="33" customHeight="1">
      <c r="A145" s="39"/>
      <c r="B145" s="40"/>
      <c r="C145" s="219" t="s">
        <v>118</v>
      </c>
      <c r="D145" s="219" t="s">
        <v>122</v>
      </c>
      <c r="E145" s="220" t="s">
        <v>254</v>
      </c>
      <c r="F145" s="221" t="s">
        <v>255</v>
      </c>
      <c r="G145" s="222" t="s">
        <v>250</v>
      </c>
      <c r="H145" s="223">
        <v>152</v>
      </c>
      <c r="I145" s="224"/>
      <c r="J145" s="225">
        <f>ROUND(I145*H145,2)</f>
        <v>0</v>
      </c>
      <c r="K145" s="221" t="s">
        <v>256</v>
      </c>
      <c r="L145" s="45"/>
      <c r="M145" s="226" t="s">
        <v>1</v>
      </c>
      <c r="N145" s="227" t="s">
        <v>41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134</v>
      </c>
      <c r="AT145" s="230" t="s">
        <v>122</v>
      </c>
      <c r="AU145" s="230" t="s">
        <v>86</v>
      </c>
      <c r="AY145" s="18" t="s">
        <v>119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84</v>
      </c>
      <c r="BK145" s="231">
        <f>ROUND(I145*H145,2)</f>
        <v>0</v>
      </c>
      <c r="BL145" s="18" t="s">
        <v>134</v>
      </c>
      <c r="BM145" s="230" t="s">
        <v>257</v>
      </c>
    </row>
    <row r="146" s="13" customFormat="1">
      <c r="A146" s="13"/>
      <c r="B146" s="232"/>
      <c r="C146" s="233"/>
      <c r="D146" s="234" t="s">
        <v>129</v>
      </c>
      <c r="E146" s="235" t="s">
        <v>1</v>
      </c>
      <c r="F146" s="236" t="s">
        <v>258</v>
      </c>
      <c r="G146" s="233"/>
      <c r="H146" s="235" t="s">
        <v>1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129</v>
      </c>
      <c r="AU146" s="242" t="s">
        <v>86</v>
      </c>
      <c r="AV146" s="13" t="s">
        <v>84</v>
      </c>
      <c r="AW146" s="13" t="s">
        <v>32</v>
      </c>
      <c r="AX146" s="13" t="s">
        <v>76</v>
      </c>
      <c r="AY146" s="242" t="s">
        <v>119</v>
      </c>
    </row>
    <row r="147" s="14" customFormat="1">
      <c r="A147" s="14"/>
      <c r="B147" s="243"/>
      <c r="C147" s="244"/>
      <c r="D147" s="234" t="s">
        <v>129</v>
      </c>
      <c r="E147" s="245" t="s">
        <v>1</v>
      </c>
      <c r="F147" s="246" t="s">
        <v>259</v>
      </c>
      <c r="G147" s="244"/>
      <c r="H147" s="247">
        <v>152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129</v>
      </c>
      <c r="AU147" s="253" t="s">
        <v>86</v>
      </c>
      <c r="AV147" s="14" t="s">
        <v>86</v>
      </c>
      <c r="AW147" s="14" t="s">
        <v>32</v>
      </c>
      <c r="AX147" s="14" t="s">
        <v>84</v>
      </c>
      <c r="AY147" s="253" t="s">
        <v>119</v>
      </c>
    </row>
    <row r="148" s="12" customFormat="1" ht="22.8" customHeight="1">
      <c r="A148" s="12"/>
      <c r="B148" s="203"/>
      <c r="C148" s="204"/>
      <c r="D148" s="205" t="s">
        <v>75</v>
      </c>
      <c r="E148" s="217" t="s">
        <v>188</v>
      </c>
      <c r="F148" s="217" t="s">
        <v>260</v>
      </c>
      <c r="G148" s="204"/>
      <c r="H148" s="204"/>
      <c r="I148" s="207"/>
      <c r="J148" s="218">
        <f>BK148</f>
        <v>0</v>
      </c>
      <c r="K148" s="204"/>
      <c r="L148" s="209"/>
      <c r="M148" s="210"/>
      <c r="N148" s="211"/>
      <c r="O148" s="211"/>
      <c r="P148" s="212">
        <f>SUM(P149:P187)</f>
        <v>0</v>
      </c>
      <c r="Q148" s="211"/>
      <c r="R148" s="212">
        <f>SUM(R149:R187)</f>
        <v>0.064049999999999996</v>
      </c>
      <c r="S148" s="211"/>
      <c r="T148" s="213">
        <f>SUM(T149:T187)</f>
        <v>32.091999999999999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4" t="s">
        <v>84</v>
      </c>
      <c r="AT148" s="215" t="s">
        <v>75</v>
      </c>
      <c r="AU148" s="215" t="s">
        <v>84</v>
      </c>
      <c r="AY148" s="214" t="s">
        <v>119</v>
      </c>
      <c r="BK148" s="216">
        <f>SUM(BK149:BK187)</f>
        <v>0</v>
      </c>
    </row>
    <row r="149" s="2" customFormat="1" ht="44.25" customHeight="1">
      <c r="A149" s="39"/>
      <c r="B149" s="40"/>
      <c r="C149" s="219" t="s">
        <v>155</v>
      </c>
      <c r="D149" s="219" t="s">
        <v>122</v>
      </c>
      <c r="E149" s="220" t="s">
        <v>261</v>
      </c>
      <c r="F149" s="221" t="s">
        <v>262</v>
      </c>
      <c r="G149" s="222" t="s">
        <v>263</v>
      </c>
      <c r="H149" s="223">
        <v>5</v>
      </c>
      <c r="I149" s="224"/>
      <c r="J149" s="225">
        <f>ROUND(I149*H149,2)</f>
        <v>0</v>
      </c>
      <c r="K149" s="221" t="s">
        <v>191</v>
      </c>
      <c r="L149" s="45"/>
      <c r="M149" s="226" t="s">
        <v>1</v>
      </c>
      <c r="N149" s="227" t="s">
        <v>41</v>
      </c>
      <c r="O149" s="92"/>
      <c r="P149" s="228">
        <f>O149*H149</f>
        <v>0</v>
      </c>
      <c r="Q149" s="228">
        <v>0.01281</v>
      </c>
      <c r="R149" s="228">
        <f>Q149*H149</f>
        <v>0.064049999999999996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134</v>
      </c>
      <c r="AT149" s="230" t="s">
        <v>122</v>
      </c>
      <c r="AU149" s="230" t="s">
        <v>86</v>
      </c>
      <c r="AY149" s="18" t="s">
        <v>119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84</v>
      </c>
      <c r="BK149" s="231">
        <f>ROUND(I149*H149,2)</f>
        <v>0</v>
      </c>
      <c r="BL149" s="18" t="s">
        <v>134</v>
      </c>
      <c r="BM149" s="230" t="s">
        <v>264</v>
      </c>
    </row>
    <row r="150" s="14" customFormat="1">
      <c r="A150" s="14"/>
      <c r="B150" s="243"/>
      <c r="C150" s="244"/>
      <c r="D150" s="234" t="s">
        <v>129</v>
      </c>
      <c r="E150" s="245" t="s">
        <v>1</v>
      </c>
      <c r="F150" s="246" t="s">
        <v>118</v>
      </c>
      <c r="G150" s="244"/>
      <c r="H150" s="247">
        <v>5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129</v>
      </c>
      <c r="AU150" s="253" t="s">
        <v>86</v>
      </c>
      <c r="AV150" s="14" t="s">
        <v>86</v>
      </c>
      <c r="AW150" s="14" t="s">
        <v>32</v>
      </c>
      <c r="AX150" s="14" t="s">
        <v>84</v>
      </c>
      <c r="AY150" s="253" t="s">
        <v>119</v>
      </c>
    </row>
    <row r="151" s="2" customFormat="1" ht="44.25" customHeight="1">
      <c r="A151" s="39"/>
      <c r="B151" s="40"/>
      <c r="C151" s="219" t="s">
        <v>161</v>
      </c>
      <c r="D151" s="219" t="s">
        <v>122</v>
      </c>
      <c r="E151" s="220" t="s">
        <v>265</v>
      </c>
      <c r="F151" s="221" t="s">
        <v>266</v>
      </c>
      <c r="G151" s="222" t="s">
        <v>250</v>
      </c>
      <c r="H151" s="223">
        <v>54</v>
      </c>
      <c r="I151" s="224"/>
      <c r="J151" s="225">
        <f>ROUND(I151*H151,2)</f>
        <v>0</v>
      </c>
      <c r="K151" s="221" t="s">
        <v>191</v>
      </c>
      <c r="L151" s="45"/>
      <c r="M151" s="226" t="s">
        <v>1</v>
      </c>
      <c r="N151" s="227" t="s">
        <v>41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134</v>
      </c>
      <c r="AT151" s="230" t="s">
        <v>122</v>
      </c>
      <c r="AU151" s="230" t="s">
        <v>86</v>
      </c>
      <c r="AY151" s="18" t="s">
        <v>119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84</v>
      </c>
      <c r="BK151" s="231">
        <f>ROUND(I151*H151,2)</f>
        <v>0</v>
      </c>
      <c r="BL151" s="18" t="s">
        <v>134</v>
      </c>
      <c r="BM151" s="230" t="s">
        <v>267</v>
      </c>
    </row>
    <row r="152" s="14" customFormat="1">
      <c r="A152" s="14"/>
      <c r="B152" s="243"/>
      <c r="C152" s="244"/>
      <c r="D152" s="234" t="s">
        <v>129</v>
      </c>
      <c r="E152" s="245" t="s">
        <v>1</v>
      </c>
      <c r="F152" s="246" t="s">
        <v>268</v>
      </c>
      <c r="G152" s="244"/>
      <c r="H152" s="247">
        <v>54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129</v>
      </c>
      <c r="AU152" s="253" t="s">
        <v>86</v>
      </c>
      <c r="AV152" s="14" t="s">
        <v>86</v>
      </c>
      <c r="AW152" s="14" t="s">
        <v>32</v>
      </c>
      <c r="AX152" s="14" t="s">
        <v>84</v>
      </c>
      <c r="AY152" s="253" t="s">
        <v>119</v>
      </c>
    </row>
    <row r="153" s="2" customFormat="1" ht="24.15" customHeight="1">
      <c r="A153" s="39"/>
      <c r="B153" s="40"/>
      <c r="C153" s="219" t="s">
        <v>166</v>
      </c>
      <c r="D153" s="219" t="s">
        <v>122</v>
      </c>
      <c r="E153" s="220" t="s">
        <v>269</v>
      </c>
      <c r="F153" s="221" t="s">
        <v>270</v>
      </c>
      <c r="G153" s="222" t="s">
        <v>250</v>
      </c>
      <c r="H153" s="223">
        <v>54</v>
      </c>
      <c r="I153" s="224"/>
      <c r="J153" s="225">
        <f>ROUND(I153*H153,2)</f>
        <v>0</v>
      </c>
      <c r="K153" s="221" t="s">
        <v>271</v>
      </c>
      <c r="L153" s="45"/>
      <c r="M153" s="226" t="s">
        <v>1</v>
      </c>
      <c r="N153" s="227" t="s">
        <v>41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134</v>
      </c>
      <c r="AT153" s="230" t="s">
        <v>122</v>
      </c>
      <c r="AU153" s="230" t="s">
        <v>86</v>
      </c>
      <c r="AY153" s="18" t="s">
        <v>119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84</v>
      </c>
      <c r="BK153" s="231">
        <f>ROUND(I153*H153,2)</f>
        <v>0</v>
      </c>
      <c r="BL153" s="18" t="s">
        <v>134</v>
      </c>
      <c r="BM153" s="230" t="s">
        <v>272</v>
      </c>
    </row>
    <row r="154" s="14" customFormat="1">
      <c r="A154" s="14"/>
      <c r="B154" s="243"/>
      <c r="C154" s="244"/>
      <c r="D154" s="234" t="s">
        <v>129</v>
      </c>
      <c r="E154" s="245" t="s">
        <v>1</v>
      </c>
      <c r="F154" s="246" t="s">
        <v>273</v>
      </c>
      <c r="G154" s="244"/>
      <c r="H154" s="247">
        <v>54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129</v>
      </c>
      <c r="AU154" s="253" t="s">
        <v>86</v>
      </c>
      <c r="AV154" s="14" t="s">
        <v>86</v>
      </c>
      <c r="AW154" s="14" t="s">
        <v>32</v>
      </c>
      <c r="AX154" s="14" t="s">
        <v>84</v>
      </c>
      <c r="AY154" s="253" t="s">
        <v>119</v>
      </c>
    </row>
    <row r="155" s="2" customFormat="1" ht="24.15" customHeight="1">
      <c r="A155" s="39"/>
      <c r="B155" s="40"/>
      <c r="C155" s="219" t="s">
        <v>173</v>
      </c>
      <c r="D155" s="219" t="s">
        <v>122</v>
      </c>
      <c r="E155" s="220" t="s">
        <v>274</v>
      </c>
      <c r="F155" s="221" t="s">
        <v>275</v>
      </c>
      <c r="G155" s="222" t="s">
        <v>250</v>
      </c>
      <c r="H155" s="223">
        <v>200</v>
      </c>
      <c r="I155" s="224"/>
      <c r="J155" s="225">
        <f>ROUND(I155*H155,2)</f>
        <v>0</v>
      </c>
      <c r="K155" s="221" t="s">
        <v>256</v>
      </c>
      <c r="L155" s="45"/>
      <c r="M155" s="226" t="s">
        <v>1</v>
      </c>
      <c r="N155" s="227" t="s">
        <v>41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134</v>
      </c>
      <c r="AT155" s="230" t="s">
        <v>122</v>
      </c>
      <c r="AU155" s="230" t="s">
        <v>86</v>
      </c>
      <c r="AY155" s="18" t="s">
        <v>119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84</v>
      </c>
      <c r="BK155" s="231">
        <f>ROUND(I155*H155,2)</f>
        <v>0</v>
      </c>
      <c r="BL155" s="18" t="s">
        <v>134</v>
      </c>
      <c r="BM155" s="230" t="s">
        <v>276</v>
      </c>
    </row>
    <row r="156" s="14" customFormat="1">
      <c r="A156" s="14"/>
      <c r="B156" s="243"/>
      <c r="C156" s="244"/>
      <c r="D156" s="234" t="s">
        <v>129</v>
      </c>
      <c r="E156" s="245" t="s">
        <v>1</v>
      </c>
      <c r="F156" s="246" t="s">
        <v>277</v>
      </c>
      <c r="G156" s="244"/>
      <c r="H156" s="247">
        <v>200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129</v>
      </c>
      <c r="AU156" s="253" t="s">
        <v>86</v>
      </c>
      <c r="AV156" s="14" t="s">
        <v>86</v>
      </c>
      <c r="AW156" s="14" t="s">
        <v>32</v>
      </c>
      <c r="AX156" s="14" t="s">
        <v>84</v>
      </c>
      <c r="AY156" s="253" t="s">
        <v>119</v>
      </c>
    </row>
    <row r="157" s="2" customFormat="1" ht="37.8" customHeight="1">
      <c r="A157" s="39"/>
      <c r="B157" s="40"/>
      <c r="C157" s="219" t="s">
        <v>141</v>
      </c>
      <c r="D157" s="219" t="s">
        <v>122</v>
      </c>
      <c r="E157" s="220" t="s">
        <v>278</v>
      </c>
      <c r="F157" s="221" t="s">
        <v>279</v>
      </c>
      <c r="G157" s="222" t="s">
        <v>226</v>
      </c>
      <c r="H157" s="223">
        <v>30</v>
      </c>
      <c r="I157" s="224"/>
      <c r="J157" s="225">
        <f>ROUND(I157*H157,2)</f>
        <v>0</v>
      </c>
      <c r="K157" s="221" t="s">
        <v>256</v>
      </c>
      <c r="L157" s="45"/>
      <c r="M157" s="226" t="s">
        <v>1</v>
      </c>
      <c r="N157" s="227" t="s">
        <v>41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134</v>
      </c>
      <c r="AT157" s="230" t="s">
        <v>122</v>
      </c>
      <c r="AU157" s="230" t="s">
        <v>86</v>
      </c>
      <c r="AY157" s="18" t="s">
        <v>119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84</v>
      </c>
      <c r="BK157" s="231">
        <f>ROUND(I157*H157,2)</f>
        <v>0</v>
      </c>
      <c r="BL157" s="18" t="s">
        <v>134</v>
      </c>
      <c r="BM157" s="230" t="s">
        <v>280</v>
      </c>
    </row>
    <row r="158" s="13" customFormat="1">
      <c r="A158" s="13"/>
      <c r="B158" s="232"/>
      <c r="C158" s="233"/>
      <c r="D158" s="234" t="s">
        <v>129</v>
      </c>
      <c r="E158" s="235" t="s">
        <v>1</v>
      </c>
      <c r="F158" s="236" t="s">
        <v>281</v>
      </c>
      <c r="G158" s="233"/>
      <c r="H158" s="235" t="s">
        <v>1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129</v>
      </c>
      <c r="AU158" s="242" t="s">
        <v>86</v>
      </c>
      <c r="AV158" s="13" t="s">
        <v>84</v>
      </c>
      <c r="AW158" s="13" t="s">
        <v>32</v>
      </c>
      <c r="AX158" s="13" t="s">
        <v>76</v>
      </c>
      <c r="AY158" s="242" t="s">
        <v>119</v>
      </c>
    </row>
    <row r="159" s="14" customFormat="1">
      <c r="A159" s="14"/>
      <c r="B159" s="243"/>
      <c r="C159" s="244"/>
      <c r="D159" s="234" t="s">
        <v>129</v>
      </c>
      <c r="E159" s="245" t="s">
        <v>1</v>
      </c>
      <c r="F159" s="246" t="s">
        <v>282</v>
      </c>
      <c r="G159" s="244"/>
      <c r="H159" s="247">
        <v>30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129</v>
      </c>
      <c r="AU159" s="253" t="s">
        <v>86</v>
      </c>
      <c r="AV159" s="14" t="s">
        <v>86</v>
      </c>
      <c r="AW159" s="14" t="s">
        <v>32</v>
      </c>
      <c r="AX159" s="14" t="s">
        <v>84</v>
      </c>
      <c r="AY159" s="253" t="s">
        <v>119</v>
      </c>
    </row>
    <row r="160" s="2" customFormat="1" ht="33" customHeight="1">
      <c r="A160" s="39"/>
      <c r="B160" s="40"/>
      <c r="C160" s="219" t="s">
        <v>188</v>
      </c>
      <c r="D160" s="219" t="s">
        <v>122</v>
      </c>
      <c r="E160" s="220" t="s">
        <v>283</v>
      </c>
      <c r="F160" s="221" t="s">
        <v>284</v>
      </c>
      <c r="G160" s="222" t="s">
        <v>226</v>
      </c>
      <c r="H160" s="223">
        <v>30</v>
      </c>
      <c r="I160" s="224"/>
      <c r="J160" s="225">
        <f>ROUND(I160*H160,2)</f>
        <v>0</v>
      </c>
      <c r="K160" s="221" t="s">
        <v>207</v>
      </c>
      <c r="L160" s="45"/>
      <c r="M160" s="226" t="s">
        <v>1</v>
      </c>
      <c r="N160" s="227" t="s">
        <v>41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134</v>
      </c>
      <c r="AT160" s="230" t="s">
        <v>122</v>
      </c>
      <c r="AU160" s="230" t="s">
        <v>86</v>
      </c>
      <c r="AY160" s="18" t="s">
        <v>119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84</v>
      </c>
      <c r="BK160" s="231">
        <f>ROUND(I160*H160,2)</f>
        <v>0</v>
      </c>
      <c r="BL160" s="18" t="s">
        <v>134</v>
      </c>
      <c r="BM160" s="230" t="s">
        <v>285</v>
      </c>
    </row>
    <row r="161" s="13" customFormat="1">
      <c r="A161" s="13"/>
      <c r="B161" s="232"/>
      <c r="C161" s="233"/>
      <c r="D161" s="234" t="s">
        <v>129</v>
      </c>
      <c r="E161" s="235" t="s">
        <v>1</v>
      </c>
      <c r="F161" s="236" t="s">
        <v>286</v>
      </c>
      <c r="G161" s="233"/>
      <c r="H161" s="235" t="s">
        <v>1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129</v>
      </c>
      <c r="AU161" s="242" t="s">
        <v>86</v>
      </c>
      <c r="AV161" s="13" t="s">
        <v>84</v>
      </c>
      <c r="AW161" s="13" t="s">
        <v>32</v>
      </c>
      <c r="AX161" s="13" t="s">
        <v>76</v>
      </c>
      <c r="AY161" s="242" t="s">
        <v>119</v>
      </c>
    </row>
    <row r="162" s="14" customFormat="1">
      <c r="A162" s="14"/>
      <c r="B162" s="243"/>
      <c r="C162" s="244"/>
      <c r="D162" s="234" t="s">
        <v>129</v>
      </c>
      <c r="E162" s="245" t="s">
        <v>1</v>
      </c>
      <c r="F162" s="246" t="s">
        <v>287</v>
      </c>
      <c r="G162" s="244"/>
      <c r="H162" s="247">
        <v>30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129</v>
      </c>
      <c r="AU162" s="253" t="s">
        <v>86</v>
      </c>
      <c r="AV162" s="14" t="s">
        <v>86</v>
      </c>
      <c r="AW162" s="14" t="s">
        <v>32</v>
      </c>
      <c r="AX162" s="14" t="s">
        <v>84</v>
      </c>
      <c r="AY162" s="253" t="s">
        <v>119</v>
      </c>
    </row>
    <row r="163" s="2" customFormat="1" ht="76.35" customHeight="1">
      <c r="A163" s="39"/>
      <c r="B163" s="40"/>
      <c r="C163" s="219" t="s">
        <v>8</v>
      </c>
      <c r="D163" s="219" t="s">
        <v>122</v>
      </c>
      <c r="E163" s="220" t="s">
        <v>288</v>
      </c>
      <c r="F163" s="221" t="s">
        <v>289</v>
      </c>
      <c r="G163" s="222" t="s">
        <v>250</v>
      </c>
      <c r="H163" s="223">
        <v>33</v>
      </c>
      <c r="I163" s="224"/>
      <c r="J163" s="225">
        <f>ROUND(I163*H163,2)</f>
        <v>0</v>
      </c>
      <c r="K163" s="221" t="s">
        <v>227</v>
      </c>
      <c r="L163" s="45"/>
      <c r="M163" s="226" t="s">
        <v>1</v>
      </c>
      <c r="N163" s="227" t="s">
        <v>41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0.255</v>
      </c>
      <c r="T163" s="229">
        <f>S163*H163</f>
        <v>8.4150000000000009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134</v>
      </c>
      <c r="AT163" s="230" t="s">
        <v>122</v>
      </c>
      <c r="AU163" s="230" t="s">
        <v>86</v>
      </c>
      <c r="AY163" s="18" t="s">
        <v>119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84</v>
      </c>
      <c r="BK163" s="231">
        <f>ROUND(I163*H163,2)</f>
        <v>0</v>
      </c>
      <c r="BL163" s="18" t="s">
        <v>134</v>
      </c>
      <c r="BM163" s="230" t="s">
        <v>290</v>
      </c>
    </row>
    <row r="164" s="14" customFormat="1">
      <c r="A164" s="14"/>
      <c r="B164" s="243"/>
      <c r="C164" s="244"/>
      <c r="D164" s="234" t="s">
        <v>129</v>
      </c>
      <c r="E164" s="245" t="s">
        <v>1</v>
      </c>
      <c r="F164" s="246" t="s">
        <v>291</v>
      </c>
      <c r="G164" s="244"/>
      <c r="H164" s="247">
        <v>33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129</v>
      </c>
      <c r="AU164" s="253" t="s">
        <v>86</v>
      </c>
      <c r="AV164" s="14" t="s">
        <v>86</v>
      </c>
      <c r="AW164" s="14" t="s">
        <v>32</v>
      </c>
      <c r="AX164" s="14" t="s">
        <v>84</v>
      </c>
      <c r="AY164" s="253" t="s">
        <v>119</v>
      </c>
    </row>
    <row r="165" s="2" customFormat="1" ht="66.75" customHeight="1">
      <c r="A165" s="39"/>
      <c r="B165" s="40"/>
      <c r="C165" s="219" t="s">
        <v>203</v>
      </c>
      <c r="D165" s="219" t="s">
        <v>122</v>
      </c>
      <c r="E165" s="220" t="s">
        <v>292</v>
      </c>
      <c r="F165" s="221" t="s">
        <v>293</v>
      </c>
      <c r="G165" s="222" t="s">
        <v>250</v>
      </c>
      <c r="H165" s="223">
        <v>33</v>
      </c>
      <c r="I165" s="224"/>
      <c r="J165" s="225">
        <f>ROUND(I165*H165,2)</f>
        <v>0</v>
      </c>
      <c r="K165" s="221" t="s">
        <v>227</v>
      </c>
      <c r="L165" s="45"/>
      <c r="M165" s="226" t="s">
        <v>1</v>
      </c>
      <c r="N165" s="227" t="s">
        <v>41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0.28999999999999998</v>
      </c>
      <c r="T165" s="229">
        <f>S165*H165</f>
        <v>9.5699999999999985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134</v>
      </c>
      <c r="AT165" s="230" t="s">
        <v>122</v>
      </c>
      <c r="AU165" s="230" t="s">
        <v>86</v>
      </c>
      <c r="AY165" s="18" t="s">
        <v>119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84</v>
      </c>
      <c r="BK165" s="231">
        <f>ROUND(I165*H165,2)</f>
        <v>0</v>
      </c>
      <c r="BL165" s="18" t="s">
        <v>134</v>
      </c>
      <c r="BM165" s="230" t="s">
        <v>294</v>
      </c>
    </row>
    <row r="166" s="14" customFormat="1">
      <c r="A166" s="14"/>
      <c r="B166" s="243"/>
      <c r="C166" s="244"/>
      <c r="D166" s="234" t="s">
        <v>129</v>
      </c>
      <c r="E166" s="245" t="s">
        <v>1</v>
      </c>
      <c r="F166" s="246" t="s">
        <v>291</v>
      </c>
      <c r="G166" s="244"/>
      <c r="H166" s="247">
        <v>33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129</v>
      </c>
      <c r="AU166" s="253" t="s">
        <v>86</v>
      </c>
      <c r="AV166" s="14" t="s">
        <v>86</v>
      </c>
      <c r="AW166" s="14" t="s">
        <v>32</v>
      </c>
      <c r="AX166" s="14" t="s">
        <v>84</v>
      </c>
      <c r="AY166" s="253" t="s">
        <v>119</v>
      </c>
    </row>
    <row r="167" s="2" customFormat="1" ht="49.05" customHeight="1">
      <c r="A167" s="39"/>
      <c r="B167" s="40"/>
      <c r="C167" s="219" t="s">
        <v>295</v>
      </c>
      <c r="D167" s="219" t="s">
        <v>122</v>
      </c>
      <c r="E167" s="220" t="s">
        <v>296</v>
      </c>
      <c r="F167" s="221" t="s">
        <v>297</v>
      </c>
      <c r="G167" s="222" t="s">
        <v>298</v>
      </c>
      <c r="H167" s="223">
        <v>50</v>
      </c>
      <c r="I167" s="224"/>
      <c r="J167" s="225">
        <f>ROUND(I167*H167,2)</f>
        <v>0</v>
      </c>
      <c r="K167" s="221" t="s">
        <v>207</v>
      </c>
      <c r="L167" s="45"/>
      <c r="M167" s="226" t="s">
        <v>1</v>
      </c>
      <c r="N167" s="227" t="s">
        <v>41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0.20499999999999999</v>
      </c>
      <c r="T167" s="229">
        <f>S167*H167</f>
        <v>10.25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134</v>
      </c>
      <c r="AT167" s="230" t="s">
        <v>122</v>
      </c>
      <c r="AU167" s="230" t="s">
        <v>86</v>
      </c>
      <c r="AY167" s="18" t="s">
        <v>119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84</v>
      </c>
      <c r="BK167" s="231">
        <f>ROUND(I167*H167,2)</f>
        <v>0</v>
      </c>
      <c r="BL167" s="18" t="s">
        <v>134</v>
      </c>
      <c r="BM167" s="230" t="s">
        <v>299</v>
      </c>
    </row>
    <row r="168" s="14" customFormat="1">
      <c r="A168" s="14"/>
      <c r="B168" s="243"/>
      <c r="C168" s="244"/>
      <c r="D168" s="234" t="s">
        <v>129</v>
      </c>
      <c r="E168" s="245" t="s">
        <v>1</v>
      </c>
      <c r="F168" s="246" t="s">
        <v>300</v>
      </c>
      <c r="G168" s="244"/>
      <c r="H168" s="247">
        <v>50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129</v>
      </c>
      <c r="AU168" s="253" t="s">
        <v>86</v>
      </c>
      <c r="AV168" s="14" t="s">
        <v>86</v>
      </c>
      <c r="AW168" s="14" t="s">
        <v>32</v>
      </c>
      <c r="AX168" s="14" t="s">
        <v>84</v>
      </c>
      <c r="AY168" s="253" t="s">
        <v>119</v>
      </c>
    </row>
    <row r="169" s="2" customFormat="1" ht="24.15" customHeight="1">
      <c r="A169" s="39"/>
      <c r="B169" s="40"/>
      <c r="C169" s="219" t="s">
        <v>301</v>
      </c>
      <c r="D169" s="219" t="s">
        <v>122</v>
      </c>
      <c r="E169" s="220" t="s">
        <v>302</v>
      </c>
      <c r="F169" s="221" t="s">
        <v>303</v>
      </c>
      <c r="G169" s="222" t="s">
        <v>263</v>
      </c>
      <c r="H169" s="223">
        <v>1</v>
      </c>
      <c r="I169" s="224"/>
      <c r="J169" s="225">
        <f>ROUND(I169*H169,2)</f>
        <v>0</v>
      </c>
      <c r="K169" s="221" t="s">
        <v>238</v>
      </c>
      <c r="L169" s="45"/>
      <c r="M169" s="226" t="s">
        <v>1</v>
      </c>
      <c r="N169" s="227" t="s">
        <v>41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0.41999999999999998</v>
      </c>
      <c r="T169" s="229">
        <f>S169*H169</f>
        <v>0.41999999999999998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134</v>
      </c>
      <c r="AT169" s="230" t="s">
        <v>122</v>
      </c>
      <c r="AU169" s="230" t="s">
        <v>86</v>
      </c>
      <c r="AY169" s="18" t="s">
        <v>119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84</v>
      </c>
      <c r="BK169" s="231">
        <f>ROUND(I169*H169,2)</f>
        <v>0</v>
      </c>
      <c r="BL169" s="18" t="s">
        <v>134</v>
      </c>
      <c r="BM169" s="230" t="s">
        <v>304</v>
      </c>
    </row>
    <row r="170" s="13" customFormat="1">
      <c r="A170" s="13"/>
      <c r="B170" s="232"/>
      <c r="C170" s="233"/>
      <c r="D170" s="234" t="s">
        <v>129</v>
      </c>
      <c r="E170" s="235" t="s">
        <v>1</v>
      </c>
      <c r="F170" s="236" t="s">
        <v>305</v>
      </c>
      <c r="G170" s="233"/>
      <c r="H170" s="235" t="s">
        <v>1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129</v>
      </c>
      <c r="AU170" s="242" t="s">
        <v>86</v>
      </c>
      <c r="AV170" s="13" t="s">
        <v>84</v>
      </c>
      <c r="AW170" s="13" t="s">
        <v>32</v>
      </c>
      <c r="AX170" s="13" t="s">
        <v>76</v>
      </c>
      <c r="AY170" s="242" t="s">
        <v>119</v>
      </c>
    </row>
    <row r="171" s="14" customFormat="1">
      <c r="A171" s="14"/>
      <c r="B171" s="243"/>
      <c r="C171" s="244"/>
      <c r="D171" s="234" t="s">
        <v>129</v>
      </c>
      <c r="E171" s="245" t="s">
        <v>1</v>
      </c>
      <c r="F171" s="246" t="s">
        <v>84</v>
      </c>
      <c r="G171" s="244"/>
      <c r="H171" s="247">
        <v>1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129</v>
      </c>
      <c r="AU171" s="253" t="s">
        <v>86</v>
      </c>
      <c r="AV171" s="14" t="s">
        <v>86</v>
      </c>
      <c r="AW171" s="14" t="s">
        <v>32</v>
      </c>
      <c r="AX171" s="14" t="s">
        <v>84</v>
      </c>
      <c r="AY171" s="253" t="s">
        <v>119</v>
      </c>
    </row>
    <row r="172" s="2" customFormat="1" ht="16.5" customHeight="1">
      <c r="A172" s="39"/>
      <c r="B172" s="40"/>
      <c r="C172" s="219" t="s">
        <v>306</v>
      </c>
      <c r="D172" s="219" t="s">
        <v>122</v>
      </c>
      <c r="E172" s="220" t="s">
        <v>307</v>
      </c>
      <c r="F172" s="221" t="s">
        <v>308</v>
      </c>
      <c r="G172" s="222" t="s">
        <v>263</v>
      </c>
      <c r="H172" s="223">
        <v>1</v>
      </c>
      <c r="I172" s="224"/>
      <c r="J172" s="225">
        <f>ROUND(I172*H172,2)</f>
        <v>0</v>
      </c>
      <c r="K172" s="221" t="s">
        <v>1</v>
      </c>
      <c r="L172" s="45"/>
      <c r="M172" s="226" t="s">
        <v>1</v>
      </c>
      <c r="N172" s="227" t="s">
        <v>41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1.3100000000000001</v>
      </c>
      <c r="T172" s="229">
        <f>S172*H172</f>
        <v>1.3100000000000001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134</v>
      </c>
      <c r="AT172" s="230" t="s">
        <v>122</v>
      </c>
      <c r="AU172" s="230" t="s">
        <v>86</v>
      </c>
      <c r="AY172" s="18" t="s">
        <v>119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84</v>
      </c>
      <c r="BK172" s="231">
        <f>ROUND(I172*H172,2)</f>
        <v>0</v>
      </c>
      <c r="BL172" s="18" t="s">
        <v>134</v>
      </c>
      <c r="BM172" s="230" t="s">
        <v>309</v>
      </c>
    </row>
    <row r="173" s="13" customFormat="1">
      <c r="A173" s="13"/>
      <c r="B173" s="232"/>
      <c r="C173" s="233"/>
      <c r="D173" s="234" t="s">
        <v>129</v>
      </c>
      <c r="E173" s="235" t="s">
        <v>1</v>
      </c>
      <c r="F173" s="236" t="s">
        <v>305</v>
      </c>
      <c r="G173" s="233"/>
      <c r="H173" s="235" t="s">
        <v>1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129</v>
      </c>
      <c r="AU173" s="242" t="s">
        <v>86</v>
      </c>
      <c r="AV173" s="13" t="s">
        <v>84</v>
      </c>
      <c r="AW173" s="13" t="s">
        <v>32</v>
      </c>
      <c r="AX173" s="13" t="s">
        <v>76</v>
      </c>
      <c r="AY173" s="242" t="s">
        <v>119</v>
      </c>
    </row>
    <row r="174" s="14" customFormat="1">
      <c r="A174" s="14"/>
      <c r="B174" s="243"/>
      <c r="C174" s="244"/>
      <c r="D174" s="234" t="s">
        <v>129</v>
      </c>
      <c r="E174" s="245" t="s">
        <v>1</v>
      </c>
      <c r="F174" s="246" t="s">
        <v>84</v>
      </c>
      <c r="G174" s="244"/>
      <c r="H174" s="247">
        <v>1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129</v>
      </c>
      <c r="AU174" s="253" t="s">
        <v>86</v>
      </c>
      <c r="AV174" s="14" t="s">
        <v>86</v>
      </c>
      <c r="AW174" s="14" t="s">
        <v>32</v>
      </c>
      <c r="AX174" s="14" t="s">
        <v>84</v>
      </c>
      <c r="AY174" s="253" t="s">
        <v>119</v>
      </c>
    </row>
    <row r="175" s="2" customFormat="1" ht="16.5" customHeight="1">
      <c r="A175" s="39"/>
      <c r="B175" s="40"/>
      <c r="C175" s="219" t="s">
        <v>310</v>
      </c>
      <c r="D175" s="219" t="s">
        <v>122</v>
      </c>
      <c r="E175" s="220" t="s">
        <v>311</v>
      </c>
      <c r="F175" s="221" t="s">
        <v>312</v>
      </c>
      <c r="G175" s="222" t="s">
        <v>263</v>
      </c>
      <c r="H175" s="223">
        <v>1</v>
      </c>
      <c r="I175" s="224"/>
      <c r="J175" s="225">
        <f>ROUND(I175*H175,2)</f>
        <v>0</v>
      </c>
      <c r="K175" s="221" t="s">
        <v>1</v>
      </c>
      <c r="L175" s="45"/>
      <c r="M175" s="226" t="s">
        <v>1</v>
      </c>
      <c r="N175" s="227" t="s">
        <v>41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0.41999999999999998</v>
      </c>
      <c r="T175" s="229">
        <f>S175*H175</f>
        <v>0.41999999999999998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134</v>
      </c>
      <c r="AT175" s="230" t="s">
        <v>122</v>
      </c>
      <c r="AU175" s="230" t="s">
        <v>86</v>
      </c>
      <c r="AY175" s="18" t="s">
        <v>119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84</v>
      </c>
      <c r="BK175" s="231">
        <f>ROUND(I175*H175,2)</f>
        <v>0</v>
      </c>
      <c r="BL175" s="18" t="s">
        <v>134</v>
      </c>
      <c r="BM175" s="230" t="s">
        <v>313</v>
      </c>
    </row>
    <row r="176" s="13" customFormat="1">
      <c r="A176" s="13"/>
      <c r="B176" s="232"/>
      <c r="C176" s="233"/>
      <c r="D176" s="234" t="s">
        <v>129</v>
      </c>
      <c r="E176" s="235" t="s">
        <v>1</v>
      </c>
      <c r="F176" s="236" t="s">
        <v>305</v>
      </c>
      <c r="G176" s="233"/>
      <c r="H176" s="235" t="s">
        <v>1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129</v>
      </c>
      <c r="AU176" s="242" t="s">
        <v>86</v>
      </c>
      <c r="AV176" s="13" t="s">
        <v>84</v>
      </c>
      <c r="AW176" s="13" t="s">
        <v>32</v>
      </c>
      <c r="AX176" s="13" t="s">
        <v>76</v>
      </c>
      <c r="AY176" s="242" t="s">
        <v>119</v>
      </c>
    </row>
    <row r="177" s="14" customFormat="1">
      <c r="A177" s="14"/>
      <c r="B177" s="243"/>
      <c r="C177" s="244"/>
      <c r="D177" s="234" t="s">
        <v>129</v>
      </c>
      <c r="E177" s="245" t="s">
        <v>1</v>
      </c>
      <c r="F177" s="246" t="s">
        <v>84</v>
      </c>
      <c r="G177" s="244"/>
      <c r="H177" s="247">
        <v>1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129</v>
      </c>
      <c r="AU177" s="253" t="s">
        <v>86</v>
      </c>
      <c r="AV177" s="14" t="s">
        <v>86</v>
      </c>
      <c r="AW177" s="14" t="s">
        <v>32</v>
      </c>
      <c r="AX177" s="14" t="s">
        <v>84</v>
      </c>
      <c r="AY177" s="253" t="s">
        <v>119</v>
      </c>
    </row>
    <row r="178" s="2" customFormat="1" ht="21.75" customHeight="1">
      <c r="A178" s="39"/>
      <c r="B178" s="40"/>
      <c r="C178" s="219" t="s">
        <v>314</v>
      </c>
      <c r="D178" s="219" t="s">
        <v>122</v>
      </c>
      <c r="E178" s="220" t="s">
        <v>315</v>
      </c>
      <c r="F178" s="221" t="s">
        <v>316</v>
      </c>
      <c r="G178" s="222" t="s">
        <v>263</v>
      </c>
      <c r="H178" s="223">
        <v>3</v>
      </c>
      <c r="I178" s="224"/>
      <c r="J178" s="225">
        <f>ROUND(I178*H178,2)</f>
        <v>0</v>
      </c>
      <c r="K178" s="221" t="s">
        <v>1</v>
      </c>
      <c r="L178" s="45"/>
      <c r="M178" s="226" t="s">
        <v>1</v>
      </c>
      <c r="N178" s="227" t="s">
        <v>41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0.086999999999999994</v>
      </c>
      <c r="T178" s="229">
        <f>S178*H178</f>
        <v>0.26100000000000001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134</v>
      </c>
      <c r="AT178" s="230" t="s">
        <v>122</v>
      </c>
      <c r="AU178" s="230" t="s">
        <v>86</v>
      </c>
      <c r="AY178" s="18" t="s">
        <v>119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84</v>
      </c>
      <c r="BK178" s="231">
        <f>ROUND(I178*H178,2)</f>
        <v>0</v>
      </c>
      <c r="BL178" s="18" t="s">
        <v>134</v>
      </c>
      <c r="BM178" s="230" t="s">
        <v>317</v>
      </c>
    </row>
    <row r="179" s="13" customFormat="1">
      <c r="A179" s="13"/>
      <c r="B179" s="232"/>
      <c r="C179" s="233"/>
      <c r="D179" s="234" t="s">
        <v>129</v>
      </c>
      <c r="E179" s="235" t="s">
        <v>1</v>
      </c>
      <c r="F179" s="236" t="s">
        <v>318</v>
      </c>
      <c r="G179" s="233"/>
      <c r="H179" s="235" t="s">
        <v>1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129</v>
      </c>
      <c r="AU179" s="242" t="s">
        <v>86</v>
      </c>
      <c r="AV179" s="13" t="s">
        <v>84</v>
      </c>
      <c r="AW179" s="13" t="s">
        <v>32</v>
      </c>
      <c r="AX179" s="13" t="s">
        <v>76</v>
      </c>
      <c r="AY179" s="242" t="s">
        <v>119</v>
      </c>
    </row>
    <row r="180" s="14" customFormat="1">
      <c r="A180" s="14"/>
      <c r="B180" s="243"/>
      <c r="C180" s="244"/>
      <c r="D180" s="234" t="s">
        <v>129</v>
      </c>
      <c r="E180" s="245" t="s">
        <v>1</v>
      </c>
      <c r="F180" s="246" t="s">
        <v>136</v>
      </c>
      <c r="G180" s="244"/>
      <c r="H180" s="247">
        <v>3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129</v>
      </c>
      <c r="AU180" s="253" t="s">
        <v>86</v>
      </c>
      <c r="AV180" s="14" t="s">
        <v>86</v>
      </c>
      <c r="AW180" s="14" t="s">
        <v>32</v>
      </c>
      <c r="AX180" s="14" t="s">
        <v>84</v>
      </c>
      <c r="AY180" s="253" t="s">
        <v>119</v>
      </c>
    </row>
    <row r="181" s="2" customFormat="1" ht="16.5" customHeight="1">
      <c r="A181" s="39"/>
      <c r="B181" s="40"/>
      <c r="C181" s="219" t="s">
        <v>319</v>
      </c>
      <c r="D181" s="219" t="s">
        <v>122</v>
      </c>
      <c r="E181" s="220" t="s">
        <v>320</v>
      </c>
      <c r="F181" s="221" t="s">
        <v>321</v>
      </c>
      <c r="G181" s="222" t="s">
        <v>263</v>
      </c>
      <c r="H181" s="223">
        <v>3</v>
      </c>
      <c r="I181" s="224"/>
      <c r="J181" s="225">
        <f>ROUND(I181*H181,2)</f>
        <v>0</v>
      </c>
      <c r="K181" s="221" t="s">
        <v>227</v>
      </c>
      <c r="L181" s="45"/>
      <c r="M181" s="226" t="s">
        <v>1</v>
      </c>
      <c r="N181" s="227" t="s">
        <v>41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0.48199999999999998</v>
      </c>
      <c r="T181" s="229">
        <f>S181*H181</f>
        <v>1.446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134</v>
      </c>
      <c r="AT181" s="230" t="s">
        <v>122</v>
      </c>
      <c r="AU181" s="230" t="s">
        <v>86</v>
      </c>
      <c r="AY181" s="18" t="s">
        <v>119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84</v>
      </c>
      <c r="BK181" s="231">
        <f>ROUND(I181*H181,2)</f>
        <v>0</v>
      </c>
      <c r="BL181" s="18" t="s">
        <v>134</v>
      </c>
      <c r="BM181" s="230" t="s">
        <v>322</v>
      </c>
    </row>
    <row r="182" s="13" customFormat="1">
      <c r="A182" s="13"/>
      <c r="B182" s="232"/>
      <c r="C182" s="233"/>
      <c r="D182" s="234" t="s">
        <v>129</v>
      </c>
      <c r="E182" s="235" t="s">
        <v>1</v>
      </c>
      <c r="F182" s="236" t="s">
        <v>305</v>
      </c>
      <c r="G182" s="233"/>
      <c r="H182" s="235" t="s">
        <v>1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129</v>
      </c>
      <c r="AU182" s="242" t="s">
        <v>86</v>
      </c>
      <c r="AV182" s="13" t="s">
        <v>84</v>
      </c>
      <c r="AW182" s="13" t="s">
        <v>32</v>
      </c>
      <c r="AX182" s="13" t="s">
        <v>76</v>
      </c>
      <c r="AY182" s="242" t="s">
        <v>119</v>
      </c>
    </row>
    <row r="183" s="14" customFormat="1">
      <c r="A183" s="14"/>
      <c r="B183" s="243"/>
      <c r="C183" s="244"/>
      <c r="D183" s="234" t="s">
        <v>129</v>
      </c>
      <c r="E183" s="245" t="s">
        <v>1</v>
      </c>
      <c r="F183" s="246" t="s">
        <v>136</v>
      </c>
      <c r="G183" s="244"/>
      <c r="H183" s="247">
        <v>3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129</v>
      </c>
      <c r="AU183" s="253" t="s">
        <v>86</v>
      </c>
      <c r="AV183" s="14" t="s">
        <v>86</v>
      </c>
      <c r="AW183" s="14" t="s">
        <v>32</v>
      </c>
      <c r="AX183" s="14" t="s">
        <v>84</v>
      </c>
      <c r="AY183" s="253" t="s">
        <v>119</v>
      </c>
    </row>
    <row r="184" s="2" customFormat="1" ht="66.75" customHeight="1">
      <c r="A184" s="39"/>
      <c r="B184" s="40"/>
      <c r="C184" s="219" t="s">
        <v>323</v>
      </c>
      <c r="D184" s="219" t="s">
        <v>122</v>
      </c>
      <c r="E184" s="220" t="s">
        <v>324</v>
      </c>
      <c r="F184" s="221" t="s">
        <v>325</v>
      </c>
      <c r="G184" s="222" t="s">
        <v>298</v>
      </c>
      <c r="H184" s="223">
        <v>50</v>
      </c>
      <c r="I184" s="224"/>
      <c r="J184" s="225">
        <f>ROUND(I184*H184,2)</f>
        <v>0</v>
      </c>
      <c r="K184" s="221" t="s">
        <v>227</v>
      </c>
      <c r="L184" s="45"/>
      <c r="M184" s="226" t="s">
        <v>1</v>
      </c>
      <c r="N184" s="227" t="s">
        <v>41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134</v>
      </c>
      <c r="AT184" s="230" t="s">
        <v>122</v>
      </c>
      <c r="AU184" s="230" t="s">
        <v>86</v>
      </c>
      <c r="AY184" s="18" t="s">
        <v>119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84</v>
      </c>
      <c r="BK184" s="231">
        <f>ROUND(I184*H184,2)</f>
        <v>0</v>
      </c>
      <c r="BL184" s="18" t="s">
        <v>134</v>
      </c>
      <c r="BM184" s="230" t="s">
        <v>326</v>
      </c>
    </row>
    <row r="185" s="14" customFormat="1">
      <c r="A185" s="14"/>
      <c r="B185" s="243"/>
      <c r="C185" s="244"/>
      <c r="D185" s="234" t="s">
        <v>129</v>
      </c>
      <c r="E185" s="245" t="s">
        <v>1</v>
      </c>
      <c r="F185" s="246" t="s">
        <v>300</v>
      </c>
      <c r="G185" s="244"/>
      <c r="H185" s="247">
        <v>50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129</v>
      </c>
      <c r="AU185" s="253" t="s">
        <v>86</v>
      </c>
      <c r="AV185" s="14" t="s">
        <v>86</v>
      </c>
      <c r="AW185" s="14" t="s">
        <v>32</v>
      </c>
      <c r="AX185" s="14" t="s">
        <v>84</v>
      </c>
      <c r="AY185" s="253" t="s">
        <v>119</v>
      </c>
    </row>
    <row r="186" s="2" customFormat="1" ht="66.75" customHeight="1">
      <c r="A186" s="39"/>
      <c r="B186" s="40"/>
      <c r="C186" s="219" t="s">
        <v>7</v>
      </c>
      <c r="D186" s="219" t="s">
        <v>122</v>
      </c>
      <c r="E186" s="220" t="s">
        <v>327</v>
      </c>
      <c r="F186" s="221" t="s">
        <v>328</v>
      </c>
      <c r="G186" s="222" t="s">
        <v>250</v>
      </c>
      <c r="H186" s="223">
        <v>33</v>
      </c>
      <c r="I186" s="224"/>
      <c r="J186" s="225">
        <f>ROUND(I186*H186,2)</f>
        <v>0</v>
      </c>
      <c r="K186" s="221" t="s">
        <v>238</v>
      </c>
      <c r="L186" s="45"/>
      <c r="M186" s="226" t="s">
        <v>1</v>
      </c>
      <c r="N186" s="227" t="s">
        <v>41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134</v>
      </c>
      <c r="AT186" s="230" t="s">
        <v>122</v>
      </c>
      <c r="AU186" s="230" t="s">
        <v>86</v>
      </c>
      <c r="AY186" s="18" t="s">
        <v>119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84</v>
      </c>
      <c r="BK186" s="231">
        <f>ROUND(I186*H186,2)</f>
        <v>0</v>
      </c>
      <c r="BL186" s="18" t="s">
        <v>134</v>
      </c>
      <c r="BM186" s="230" t="s">
        <v>329</v>
      </c>
    </row>
    <row r="187" s="14" customFormat="1">
      <c r="A187" s="14"/>
      <c r="B187" s="243"/>
      <c r="C187" s="244"/>
      <c r="D187" s="234" t="s">
        <v>129</v>
      </c>
      <c r="E187" s="245" t="s">
        <v>1</v>
      </c>
      <c r="F187" s="246" t="s">
        <v>291</v>
      </c>
      <c r="G187" s="244"/>
      <c r="H187" s="247">
        <v>33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129</v>
      </c>
      <c r="AU187" s="253" t="s">
        <v>86</v>
      </c>
      <c r="AV187" s="14" t="s">
        <v>86</v>
      </c>
      <c r="AW187" s="14" t="s">
        <v>32</v>
      </c>
      <c r="AX187" s="14" t="s">
        <v>84</v>
      </c>
      <c r="AY187" s="253" t="s">
        <v>119</v>
      </c>
    </row>
    <row r="188" s="12" customFormat="1" ht="22.8" customHeight="1">
      <c r="A188" s="12"/>
      <c r="B188" s="203"/>
      <c r="C188" s="204"/>
      <c r="D188" s="205" t="s">
        <v>75</v>
      </c>
      <c r="E188" s="217" t="s">
        <v>314</v>
      </c>
      <c r="F188" s="217" t="s">
        <v>330</v>
      </c>
      <c r="G188" s="204"/>
      <c r="H188" s="204"/>
      <c r="I188" s="207"/>
      <c r="J188" s="218">
        <f>BK188</f>
        <v>0</v>
      </c>
      <c r="K188" s="204"/>
      <c r="L188" s="209"/>
      <c r="M188" s="210"/>
      <c r="N188" s="211"/>
      <c r="O188" s="211"/>
      <c r="P188" s="212">
        <f>SUM(P189:P235)</f>
        <v>0</v>
      </c>
      <c r="Q188" s="211"/>
      <c r="R188" s="212">
        <f>SUM(R189:R235)</f>
        <v>0.01584</v>
      </c>
      <c r="S188" s="211"/>
      <c r="T188" s="213">
        <f>SUM(T189:T235)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4" t="s">
        <v>84</v>
      </c>
      <c r="AT188" s="215" t="s">
        <v>75</v>
      </c>
      <c r="AU188" s="215" t="s">
        <v>84</v>
      </c>
      <c r="AY188" s="214" t="s">
        <v>119</v>
      </c>
      <c r="BK188" s="216">
        <f>SUM(BK189:BK235)</f>
        <v>0</v>
      </c>
    </row>
    <row r="189" s="2" customFormat="1" ht="37.8" customHeight="1">
      <c r="A189" s="39"/>
      <c r="B189" s="40"/>
      <c r="C189" s="219" t="s">
        <v>331</v>
      </c>
      <c r="D189" s="219" t="s">
        <v>122</v>
      </c>
      <c r="E189" s="220" t="s">
        <v>278</v>
      </c>
      <c r="F189" s="221" t="s">
        <v>279</v>
      </c>
      <c r="G189" s="222" t="s">
        <v>226</v>
      </c>
      <c r="H189" s="223">
        <v>30</v>
      </c>
      <c r="I189" s="224"/>
      <c r="J189" s="225">
        <f>ROUND(I189*H189,2)</f>
        <v>0</v>
      </c>
      <c r="K189" s="221" t="s">
        <v>256</v>
      </c>
      <c r="L189" s="45"/>
      <c r="M189" s="226" t="s">
        <v>1</v>
      </c>
      <c r="N189" s="227" t="s">
        <v>41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134</v>
      </c>
      <c r="AT189" s="230" t="s">
        <v>122</v>
      </c>
      <c r="AU189" s="230" t="s">
        <v>86</v>
      </c>
      <c r="AY189" s="18" t="s">
        <v>119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84</v>
      </c>
      <c r="BK189" s="231">
        <f>ROUND(I189*H189,2)</f>
        <v>0</v>
      </c>
      <c r="BL189" s="18" t="s">
        <v>134</v>
      </c>
      <c r="BM189" s="230" t="s">
        <v>332</v>
      </c>
    </row>
    <row r="190" s="13" customFormat="1">
      <c r="A190" s="13"/>
      <c r="B190" s="232"/>
      <c r="C190" s="233"/>
      <c r="D190" s="234" t="s">
        <v>129</v>
      </c>
      <c r="E190" s="235" t="s">
        <v>1</v>
      </c>
      <c r="F190" s="236" t="s">
        <v>333</v>
      </c>
      <c r="G190" s="233"/>
      <c r="H190" s="235" t="s">
        <v>1</v>
      </c>
      <c r="I190" s="237"/>
      <c r="J190" s="233"/>
      <c r="K190" s="233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129</v>
      </c>
      <c r="AU190" s="242" t="s">
        <v>86</v>
      </c>
      <c r="AV190" s="13" t="s">
        <v>84</v>
      </c>
      <c r="AW190" s="13" t="s">
        <v>32</v>
      </c>
      <c r="AX190" s="13" t="s">
        <v>76</v>
      </c>
      <c r="AY190" s="242" t="s">
        <v>119</v>
      </c>
    </row>
    <row r="191" s="14" customFormat="1">
      <c r="A191" s="14"/>
      <c r="B191" s="243"/>
      <c r="C191" s="244"/>
      <c r="D191" s="234" t="s">
        <v>129</v>
      </c>
      <c r="E191" s="245" t="s">
        <v>1</v>
      </c>
      <c r="F191" s="246" t="s">
        <v>334</v>
      </c>
      <c r="G191" s="244"/>
      <c r="H191" s="247">
        <v>30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129</v>
      </c>
      <c r="AU191" s="253" t="s">
        <v>86</v>
      </c>
      <c r="AV191" s="14" t="s">
        <v>86</v>
      </c>
      <c r="AW191" s="14" t="s">
        <v>32</v>
      </c>
      <c r="AX191" s="14" t="s">
        <v>84</v>
      </c>
      <c r="AY191" s="253" t="s">
        <v>119</v>
      </c>
    </row>
    <row r="192" s="2" customFormat="1" ht="24.15" customHeight="1">
      <c r="A192" s="39"/>
      <c r="B192" s="40"/>
      <c r="C192" s="219" t="s">
        <v>335</v>
      </c>
      <c r="D192" s="219" t="s">
        <v>122</v>
      </c>
      <c r="E192" s="220" t="s">
        <v>336</v>
      </c>
      <c r="F192" s="221" t="s">
        <v>337</v>
      </c>
      <c r="G192" s="222" t="s">
        <v>226</v>
      </c>
      <c r="H192" s="223">
        <v>30</v>
      </c>
      <c r="I192" s="224"/>
      <c r="J192" s="225">
        <f>ROUND(I192*H192,2)</f>
        <v>0</v>
      </c>
      <c r="K192" s="221" t="s">
        <v>256</v>
      </c>
      <c r="L192" s="45"/>
      <c r="M192" s="226" t="s">
        <v>1</v>
      </c>
      <c r="N192" s="227" t="s">
        <v>41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134</v>
      </c>
      <c r="AT192" s="230" t="s">
        <v>122</v>
      </c>
      <c r="AU192" s="230" t="s">
        <v>86</v>
      </c>
      <c r="AY192" s="18" t="s">
        <v>119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84</v>
      </c>
      <c r="BK192" s="231">
        <f>ROUND(I192*H192,2)</f>
        <v>0</v>
      </c>
      <c r="BL192" s="18" t="s">
        <v>134</v>
      </c>
      <c r="BM192" s="230" t="s">
        <v>338</v>
      </c>
    </row>
    <row r="193" s="14" customFormat="1">
      <c r="A193" s="14"/>
      <c r="B193" s="243"/>
      <c r="C193" s="244"/>
      <c r="D193" s="234" t="s">
        <v>129</v>
      </c>
      <c r="E193" s="245" t="s">
        <v>1</v>
      </c>
      <c r="F193" s="246" t="s">
        <v>287</v>
      </c>
      <c r="G193" s="244"/>
      <c r="H193" s="247">
        <v>30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129</v>
      </c>
      <c r="AU193" s="253" t="s">
        <v>86</v>
      </c>
      <c r="AV193" s="14" t="s">
        <v>86</v>
      </c>
      <c r="AW193" s="14" t="s">
        <v>32</v>
      </c>
      <c r="AX193" s="14" t="s">
        <v>84</v>
      </c>
      <c r="AY193" s="253" t="s">
        <v>119</v>
      </c>
    </row>
    <row r="194" s="2" customFormat="1" ht="55.5" customHeight="1">
      <c r="A194" s="39"/>
      <c r="B194" s="40"/>
      <c r="C194" s="219" t="s">
        <v>339</v>
      </c>
      <c r="D194" s="219" t="s">
        <v>122</v>
      </c>
      <c r="E194" s="220" t="s">
        <v>340</v>
      </c>
      <c r="F194" s="221" t="s">
        <v>341</v>
      </c>
      <c r="G194" s="222" t="s">
        <v>250</v>
      </c>
      <c r="H194" s="223">
        <v>220</v>
      </c>
      <c r="I194" s="224"/>
      <c r="J194" s="225">
        <f>ROUND(I194*H194,2)</f>
        <v>0</v>
      </c>
      <c r="K194" s="221" t="s">
        <v>244</v>
      </c>
      <c r="L194" s="45"/>
      <c r="M194" s="226" t="s">
        <v>1</v>
      </c>
      <c r="N194" s="227" t="s">
        <v>41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134</v>
      </c>
      <c r="AT194" s="230" t="s">
        <v>122</v>
      </c>
      <c r="AU194" s="230" t="s">
        <v>86</v>
      </c>
      <c r="AY194" s="18" t="s">
        <v>119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84</v>
      </c>
      <c r="BK194" s="231">
        <f>ROUND(I194*H194,2)</f>
        <v>0</v>
      </c>
      <c r="BL194" s="18" t="s">
        <v>134</v>
      </c>
      <c r="BM194" s="230" t="s">
        <v>342</v>
      </c>
    </row>
    <row r="195" s="14" customFormat="1">
      <c r="A195" s="14"/>
      <c r="B195" s="243"/>
      <c r="C195" s="244"/>
      <c r="D195" s="234" t="s">
        <v>129</v>
      </c>
      <c r="E195" s="245" t="s">
        <v>1</v>
      </c>
      <c r="F195" s="246" t="s">
        <v>343</v>
      </c>
      <c r="G195" s="244"/>
      <c r="H195" s="247">
        <v>220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129</v>
      </c>
      <c r="AU195" s="253" t="s">
        <v>86</v>
      </c>
      <c r="AV195" s="14" t="s">
        <v>86</v>
      </c>
      <c r="AW195" s="14" t="s">
        <v>32</v>
      </c>
      <c r="AX195" s="14" t="s">
        <v>84</v>
      </c>
      <c r="AY195" s="253" t="s">
        <v>119</v>
      </c>
    </row>
    <row r="196" s="2" customFormat="1" ht="37.8" customHeight="1">
      <c r="A196" s="39"/>
      <c r="B196" s="40"/>
      <c r="C196" s="219" t="s">
        <v>344</v>
      </c>
      <c r="D196" s="219" t="s">
        <v>122</v>
      </c>
      <c r="E196" s="220" t="s">
        <v>345</v>
      </c>
      <c r="F196" s="221" t="s">
        <v>346</v>
      </c>
      <c r="G196" s="222" t="s">
        <v>250</v>
      </c>
      <c r="H196" s="223">
        <v>220</v>
      </c>
      <c r="I196" s="224"/>
      <c r="J196" s="225">
        <f>ROUND(I196*H196,2)</f>
        <v>0</v>
      </c>
      <c r="K196" s="221" t="s">
        <v>347</v>
      </c>
      <c r="L196" s="45"/>
      <c r="M196" s="226" t="s">
        <v>1</v>
      </c>
      <c r="N196" s="227" t="s">
        <v>41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134</v>
      </c>
      <c r="AT196" s="230" t="s">
        <v>122</v>
      </c>
      <c r="AU196" s="230" t="s">
        <v>86</v>
      </c>
      <c r="AY196" s="18" t="s">
        <v>119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84</v>
      </c>
      <c r="BK196" s="231">
        <f>ROUND(I196*H196,2)</f>
        <v>0</v>
      </c>
      <c r="BL196" s="18" t="s">
        <v>134</v>
      </c>
      <c r="BM196" s="230" t="s">
        <v>348</v>
      </c>
    </row>
    <row r="197" s="13" customFormat="1">
      <c r="A197" s="13"/>
      <c r="B197" s="232"/>
      <c r="C197" s="233"/>
      <c r="D197" s="234" t="s">
        <v>129</v>
      </c>
      <c r="E197" s="235" t="s">
        <v>1</v>
      </c>
      <c r="F197" s="236" t="s">
        <v>349</v>
      </c>
      <c r="G197" s="233"/>
      <c r="H197" s="235" t="s">
        <v>1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129</v>
      </c>
      <c r="AU197" s="242" t="s">
        <v>86</v>
      </c>
      <c r="AV197" s="13" t="s">
        <v>84</v>
      </c>
      <c r="AW197" s="13" t="s">
        <v>32</v>
      </c>
      <c r="AX197" s="13" t="s">
        <v>76</v>
      </c>
      <c r="AY197" s="242" t="s">
        <v>119</v>
      </c>
    </row>
    <row r="198" s="14" customFormat="1">
      <c r="A198" s="14"/>
      <c r="B198" s="243"/>
      <c r="C198" s="244"/>
      <c r="D198" s="234" t="s">
        <v>129</v>
      </c>
      <c r="E198" s="245" t="s">
        <v>1</v>
      </c>
      <c r="F198" s="246" t="s">
        <v>343</v>
      </c>
      <c r="G198" s="244"/>
      <c r="H198" s="247">
        <v>220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129</v>
      </c>
      <c r="AU198" s="253" t="s">
        <v>86</v>
      </c>
      <c r="AV198" s="14" t="s">
        <v>86</v>
      </c>
      <c r="AW198" s="14" t="s">
        <v>32</v>
      </c>
      <c r="AX198" s="14" t="s">
        <v>84</v>
      </c>
      <c r="AY198" s="253" t="s">
        <v>119</v>
      </c>
    </row>
    <row r="199" s="2" customFormat="1" ht="37.8" customHeight="1">
      <c r="A199" s="39"/>
      <c r="B199" s="40"/>
      <c r="C199" s="219" t="s">
        <v>350</v>
      </c>
      <c r="D199" s="219" t="s">
        <v>122</v>
      </c>
      <c r="E199" s="220" t="s">
        <v>351</v>
      </c>
      <c r="F199" s="221" t="s">
        <v>352</v>
      </c>
      <c r="G199" s="222" t="s">
        <v>250</v>
      </c>
      <c r="H199" s="223">
        <v>220</v>
      </c>
      <c r="I199" s="224"/>
      <c r="J199" s="225">
        <f>ROUND(I199*H199,2)</f>
        <v>0</v>
      </c>
      <c r="K199" s="221" t="s">
        <v>244</v>
      </c>
      <c r="L199" s="45"/>
      <c r="M199" s="226" t="s">
        <v>1</v>
      </c>
      <c r="N199" s="227" t="s">
        <v>41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134</v>
      </c>
      <c r="AT199" s="230" t="s">
        <v>122</v>
      </c>
      <c r="AU199" s="230" t="s">
        <v>86</v>
      </c>
      <c r="AY199" s="18" t="s">
        <v>119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84</v>
      </c>
      <c r="BK199" s="231">
        <f>ROUND(I199*H199,2)</f>
        <v>0</v>
      </c>
      <c r="BL199" s="18" t="s">
        <v>134</v>
      </c>
      <c r="BM199" s="230" t="s">
        <v>353</v>
      </c>
    </row>
    <row r="200" s="14" customFormat="1">
      <c r="A200" s="14"/>
      <c r="B200" s="243"/>
      <c r="C200" s="244"/>
      <c r="D200" s="234" t="s">
        <v>129</v>
      </c>
      <c r="E200" s="245" t="s">
        <v>1</v>
      </c>
      <c r="F200" s="246" t="s">
        <v>343</v>
      </c>
      <c r="G200" s="244"/>
      <c r="H200" s="247">
        <v>220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129</v>
      </c>
      <c r="AU200" s="253" t="s">
        <v>86</v>
      </c>
      <c r="AV200" s="14" t="s">
        <v>86</v>
      </c>
      <c r="AW200" s="14" t="s">
        <v>32</v>
      </c>
      <c r="AX200" s="14" t="s">
        <v>84</v>
      </c>
      <c r="AY200" s="253" t="s">
        <v>119</v>
      </c>
    </row>
    <row r="201" s="2" customFormat="1" ht="16.5" customHeight="1">
      <c r="A201" s="39"/>
      <c r="B201" s="40"/>
      <c r="C201" s="279" t="s">
        <v>354</v>
      </c>
      <c r="D201" s="279" t="s">
        <v>355</v>
      </c>
      <c r="E201" s="280" t="s">
        <v>356</v>
      </c>
      <c r="F201" s="281" t="s">
        <v>357</v>
      </c>
      <c r="G201" s="282" t="s">
        <v>358</v>
      </c>
      <c r="H201" s="283">
        <v>8.5800000000000001</v>
      </c>
      <c r="I201" s="284"/>
      <c r="J201" s="285">
        <f>ROUND(I201*H201,2)</f>
        <v>0</v>
      </c>
      <c r="K201" s="281" t="s">
        <v>244</v>
      </c>
      <c r="L201" s="286"/>
      <c r="M201" s="287" t="s">
        <v>1</v>
      </c>
      <c r="N201" s="288" t="s">
        <v>41</v>
      </c>
      <c r="O201" s="92"/>
      <c r="P201" s="228">
        <f>O201*H201</f>
        <v>0</v>
      </c>
      <c r="Q201" s="228">
        <v>0.001</v>
      </c>
      <c r="R201" s="228">
        <f>Q201*H201</f>
        <v>0.0085800000000000008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166</v>
      </c>
      <c r="AT201" s="230" t="s">
        <v>355</v>
      </c>
      <c r="AU201" s="230" t="s">
        <v>86</v>
      </c>
      <c r="AY201" s="18" t="s">
        <v>119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84</v>
      </c>
      <c r="BK201" s="231">
        <f>ROUND(I201*H201,2)</f>
        <v>0</v>
      </c>
      <c r="BL201" s="18" t="s">
        <v>134</v>
      </c>
      <c r="BM201" s="230" t="s">
        <v>359</v>
      </c>
    </row>
    <row r="202" s="14" customFormat="1">
      <c r="A202" s="14"/>
      <c r="B202" s="243"/>
      <c r="C202" s="244"/>
      <c r="D202" s="234" t="s">
        <v>129</v>
      </c>
      <c r="E202" s="245" t="s">
        <v>1</v>
      </c>
      <c r="F202" s="246" t="s">
        <v>360</v>
      </c>
      <c r="G202" s="244"/>
      <c r="H202" s="247">
        <v>7.1500000000000004</v>
      </c>
      <c r="I202" s="248"/>
      <c r="J202" s="244"/>
      <c r="K202" s="244"/>
      <c r="L202" s="249"/>
      <c r="M202" s="250"/>
      <c r="N202" s="251"/>
      <c r="O202" s="251"/>
      <c r="P202" s="251"/>
      <c r="Q202" s="251"/>
      <c r="R202" s="251"/>
      <c r="S202" s="251"/>
      <c r="T202" s="25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3" t="s">
        <v>129</v>
      </c>
      <c r="AU202" s="253" t="s">
        <v>86</v>
      </c>
      <c r="AV202" s="14" t="s">
        <v>86</v>
      </c>
      <c r="AW202" s="14" t="s">
        <v>32</v>
      </c>
      <c r="AX202" s="14" t="s">
        <v>84</v>
      </c>
      <c r="AY202" s="253" t="s">
        <v>119</v>
      </c>
    </row>
    <row r="203" s="14" customFormat="1">
      <c r="A203" s="14"/>
      <c r="B203" s="243"/>
      <c r="C203" s="244"/>
      <c r="D203" s="234" t="s">
        <v>129</v>
      </c>
      <c r="E203" s="244"/>
      <c r="F203" s="246" t="s">
        <v>361</v>
      </c>
      <c r="G203" s="244"/>
      <c r="H203" s="247">
        <v>8.5800000000000001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129</v>
      </c>
      <c r="AU203" s="253" t="s">
        <v>86</v>
      </c>
      <c r="AV203" s="14" t="s">
        <v>86</v>
      </c>
      <c r="AW203" s="14" t="s">
        <v>4</v>
      </c>
      <c r="AX203" s="14" t="s">
        <v>84</v>
      </c>
      <c r="AY203" s="253" t="s">
        <v>119</v>
      </c>
    </row>
    <row r="204" s="2" customFormat="1" ht="24.15" customHeight="1">
      <c r="A204" s="39"/>
      <c r="B204" s="40"/>
      <c r="C204" s="219" t="s">
        <v>362</v>
      </c>
      <c r="D204" s="219" t="s">
        <v>122</v>
      </c>
      <c r="E204" s="220" t="s">
        <v>363</v>
      </c>
      <c r="F204" s="221" t="s">
        <v>364</v>
      </c>
      <c r="G204" s="222" t="s">
        <v>250</v>
      </c>
      <c r="H204" s="223">
        <v>440</v>
      </c>
      <c r="I204" s="224"/>
      <c r="J204" s="225">
        <f>ROUND(I204*H204,2)</f>
        <v>0</v>
      </c>
      <c r="K204" s="221" t="s">
        <v>207</v>
      </c>
      <c r="L204" s="45"/>
      <c r="M204" s="226" t="s">
        <v>1</v>
      </c>
      <c r="N204" s="227" t="s">
        <v>41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134</v>
      </c>
      <c r="AT204" s="230" t="s">
        <v>122</v>
      </c>
      <c r="AU204" s="230" t="s">
        <v>86</v>
      </c>
      <c r="AY204" s="18" t="s">
        <v>119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84</v>
      </c>
      <c r="BK204" s="231">
        <f>ROUND(I204*H204,2)</f>
        <v>0</v>
      </c>
      <c r="BL204" s="18" t="s">
        <v>134</v>
      </c>
      <c r="BM204" s="230" t="s">
        <v>365</v>
      </c>
    </row>
    <row r="205" s="13" customFormat="1">
      <c r="A205" s="13"/>
      <c r="B205" s="232"/>
      <c r="C205" s="233"/>
      <c r="D205" s="234" t="s">
        <v>129</v>
      </c>
      <c r="E205" s="235" t="s">
        <v>1</v>
      </c>
      <c r="F205" s="236" t="s">
        <v>366</v>
      </c>
      <c r="G205" s="233"/>
      <c r="H205" s="235" t="s">
        <v>1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129</v>
      </c>
      <c r="AU205" s="242" t="s">
        <v>86</v>
      </c>
      <c r="AV205" s="13" t="s">
        <v>84</v>
      </c>
      <c r="AW205" s="13" t="s">
        <v>32</v>
      </c>
      <c r="AX205" s="13" t="s">
        <v>76</v>
      </c>
      <c r="AY205" s="242" t="s">
        <v>119</v>
      </c>
    </row>
    <row r="206" s="14" customFormat="1">
      <c r="A206" s="14"/>
      <c r="B206" s="243"/>
      <c r="C206" s="244"/>
      <c r="D206" s="234" t="s">
        <v>129</v>
      </c>
      <c r="E206" s="245" t="s">
        <v>1</v>
      </c>
      <c r="F206" s="246" t="s">
        <v>367</v>
      </c>
      <c r="G206" s="244"/>
      <c r="H206" s="247">
        <v>440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129</v>
      </c>
      <c r="AU206" s="253" t="s">
        <v>86</v>
      </c>
      <c r="AV206" s="14" t="s">
        <v>86</v>
      </c>
      <c r="AW206" s="14" t="s">
        <v>32</v>
      </c>
      <c r="AX206" s="14" t="s">
        <v>84</v>
      </c>
      <c r="AY206" s="253" t="s">
        <v>119</v>
      </c>
    </row>
    <row r="207" s="2" customFormat="1" ht="24.15" customHeight="1">
      <c r="A207" s="39"/>
      <c r="B207" s="40"/>
      <c r="C207" s="219" t="s">
        <v>368</v>
      </c>
      <c r="D207" s="219" t="s">
        <v>122</v>
      </c>
      <c r="E207" s="220" t="s">
        <v>369</v>
      </c>
      <c r="F207" s="221" t="s">
        <v>370</v>
      </c>
      <c r="G207" s="222" t="s">
        <v>250</v>
      </c>
      <c r="H207" s="223">
        <v>440</v>
      </c>
      <c r="I207" s="224"/>
      <c r="J207" s="225">
        <f>ROUND(I207*H207,2)</f>
        <v>0</v>
      </c>
      <c r="K207" s="221" t="s">
        <v>207</v>
      </c>
      <c r="L207" s="45"/>
      <c r="M207" s="226" t="s">
        <v>1</v>
      </c>
      <c r="N207" s="227" t="s">
        <v>41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134</v>
      </c>
      <c r="AT207" s="230" t="s">
        <v>122</v>
      </c>
      <c r="AU207" s="230" t="s">
        <v>86</v>
      </c>
      <c r="AY207" s="18" t="s">
        <v>119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84</v>
      </c>
      <c r="BK207" s="231">
        <f>ROUND(I207*H207,2)</f>
        <v>0</v>
      </c>
      <c r="BL207" s="18" t="s">
        <v>134</v>
      </c>
      <c r="BM207" s="230" t="s">
        <v>371</v>
      </c>
    </row>
    <row r="208" s="13" customFormat="1">
      <c r="A208" s="13"/>
      <c r="B208" s="232"/>
      <c r="C208" s="233"/>
      <c r="D208" s="234" t="s">
        <v>129</v>
      </c>
      <c r="E208" s="235" t="s">
        <v>1</v>
      </c>
      <c r="F208" s="236" t="s">
        <v>372</v>
      </c>
      <c r="G208" s="233"/>
      <c r="H208" s="235" t="s">
        <v>1</v>
      </c>
      <c r="I208" s="237"/>
      <c r="J208" s="233"/>
      <c r="K208" s="233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129</v>
      </c>
      <c r="AU208" s="242" t="s">
        <v>86</v>
      </c>
      <c r="AV208" s="13" t="s">
        <v>84</v>
      </c>
      <c r="AW208" s="13" t="s">
        <v>32</v>
      </c>
      <c r="AX208" s="13" t="s">
        <v>76</v>
      </c>
      <c r="AY208" s="242" t="s">
        <v>119</v>
      </c>
    </row>
    <row r="209" s="14" customFormat="1">
      <c r="A209" s="14"/>
      <c r="B209" s="243"/>
      <c r="C209" s="244"/>
      <c r="D209" s="234" t="s">
        <v>129</v>
      </c>
      <c r="E209" s="245" t="s">
        <v>1</v>
      </c>
      <c r="F209" s="246" t="s">
        <v>367</v>
      </c>
      <c r="G209" s="244"/>
      <c r="H209" s="247">
        <v>440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129</v>
      </c>
      <c r="AU209" s="253" t="s">
        <v>86</v>
      </c>
      <c r="AV209" s="14" t="s">
        <v>86</v>
      </c>
      <c r="AW209" s="14" t="s">
        <v>32</v>
      </c>
      <c r="AX209" s="14" t="s">
        <v>84</v>
      </c>
      <c r="AY209" s="253" t="s">
        <v>119</v>
      </c>
    </row>
    <row r="210" s="2" customFormat="1" ht="21.75" customHeight="1">
      <c r="A210" s="39"/>
      <c r="B210" s="40"/>
      <c r="C210" s="219" t="s">
        <v>373</v>
      </c>
      <c r="D210" s="219" t="s">
        <v>122</v>
      </c>
      <c r="E210" s="220" t="s">
        <v>374</v>
      </c>
      <c r="F210" s="221" t="s">
        <v>375</v>
      </c>
      <c r="G210" s="222" t="s">
        <v>250</v>
      </c>
      <c r="H210" s="223">
        <v>440</v>
      </c>
      <c r="I210" s="224"/>
      <c r="J210" s="225">
        <f>ROUND(I210*H210,2)</f>
        <v>0</v>
      </c>
      <c r="K210" s="221" t="s">
        <v>207</v>
      </c>
      <c r="L210" s="45"/>
      <c r="M210" s="226" t="s">
        <v>1</v>
      </c>
      <c r="N210" s="227" t="s">
        <v>41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134</v>
      </c>
      <c r="AT210" s="230" t="s">
        <v>122</v>
      </c>
      <c r="AU210" s="230" t="s">
        <v>86</v>
      </c>
      <c r="AY210" s="18" t="s">
        <v>119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84</v>
      </c>
      <c r="BK210" s="231">
        <f>ROUND(I210*H210,2)</f>
        <v>0</v>
      </c>
      <c r="BL210" s="18" t="s">
        <v>134</v>
      </c>
      <c r="BM210" s="230" t="s">
        <v>376</v>
      </c>
    </row>
    <row r="211" s="13" customFormat="1">
      <c r="A211" s="13"/>
      <c r="B211" s="232"/>
      <c r="C211" s="233"/>
      <c r="D211" s="234" t="s">
        <v>129</v>
      </c>
      <c r="E211" s="235" t="s">
        <v>1</v>
      </c>
      <c r="F211" s="236" t="s">
        <v>372</v>
      </c>
      <c r="G211" s="233"/>
      <c r="H211" s="235" t="s">
        <v>1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129</v>
      </c>
      <c r="AU211" s="242" t="s">
        <v>86</v>
      </c>
      <c r="AV211" s="13" t="s">
        <v>84</v>
      </c>
      <c r="AW211" s="13" t="s">
        <v>32</v>
      </c>
      <c r="AX211" s="13" t="s">
        <v>76</v>
      </c>
      <c r="AY211" s="242" t="s">
        <v>119</v>
      </c>
    </row>
    <row r="212" s="14" customFormat="1">
      <c r="A212" s="14"/>
      <c r="B212" s="243"/>
      <c r="C212" s="244"/>
      <c r="D212" s="234" t="s">
        <v>129</v>
      </c>
      <c r="E212" s="245" t="s">
        <v>1</v>
      </c>
      <c r="F212" s="246" t="s">
        <v>367</v>
      </c>
      <c r="G212" s="244"/>
      <c r="H212" s="247">
        <v>440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129</v>
      </c>
      <c r="AU212" s="253" t="s">
        <v>86</v>
      </c>
      <c r="AV212" s="14" t="s">
        <v>86</v>
      </c>
      <c r="AW212" s="14" t="s">
        <v>32</v>
      </c>
      <c r="AX212" s="14" t="s">
        <v>84</v>
      </c>
      <c r="AY212" s="253" t="s">
        <v>119</v>
      </c>
    </row>
    <row r="213" s="2" customFormat="1" ht="24.15" customHeight="1">
      <c r="A213" s="39"/>
      <c r="B213" s="40"/>
      <c r="C213" s="219" t="s">
        <v>377</v>
      </c>
      <c r="D213" s="219" t="s">
        <v>122</v>
      </c>
      <c r="E213" s="220" t="s">
        <v>378</v>
      </c>
      <c r="F213" s="221" t="s">
        <v>379</v>
      </c>
      <c r="G213" s="222" t="s">
        <v>250</v>
      </c>
      <c r="H213" s="223">
        <v>660</v>
      </c>
      <c r="I213" s="224"/>
      <c r="J213" s="225">
        <f>ROUND(I213*H213,2)</f>
        <v>0</v>
      </c>
      <c r="K213" s="221" t="s">
        <v>244</v>
      </c>
      <c r="L213" s="45"/>
      <c r="M213" s="226" t="s">
        <v>1</v>
      </c>
      <c r="N213" s="227" t="s">
        <v>41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134</v>
      </c>
      <c r="AT213" s="230" t="s">
        <v>122</v>
      </c>
      <c r="AU213" s="230" t="s">
        <v>86</v>
      </c>
      <c r="AY213" s="18" t="s">
        <v>119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84</v>
      </c>
      <c r="BK213" s="231">
        <f>ROUND(I213*H213,2)</f>
        <v>0</v>
      </c>
      <c r="BL213" s="18" t="s">
        <v>134</v>
      </c>
      <c r="BM213" s="230" t="s">
        <v>380</v>
      </c>
    </row>
    <row r="214" s="13" customFormat="1">
      <c r="A214" s="13"/>
      <c r="B214" s="232"/>
      <c r="C214" s="233"/>
      <c r="D214" s="234" t="s">
        <v>129</v>
      </c>
      <c r="E214" s="235" t="s">
        <v>1</v>
      </c>
      <c r="F214" s="236" t="s">
        <v>381</v>
      </c>
      <c r="G214" s="233"/>
      <c r="H214" s="235" t="s">
        <v>1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129</v>
      </c>
      <c r="AU214" s="242" t="s">
        <v>86</v>
      </c>
      <c r="AV214" s="13" t="s">
        <v>84</v>
      </c>
      <c r="AW214" s="13" t="s">
        <v>32</v>
      </c>
      <c r="AX214" s="13" t="s">
        <v>76</v>
      </c>
      <c r="AY214" s="242" t="s">
        <v>119</v>
      </c>
    </row>
    <row r="215" s="14" customFormat="1">
      <c r="A215" s="14"/>
      <c r="B215" s="243"/>
      <c r="C215" s="244"/>
      <c r="D215" s="234" t="s">
        <v>129</v>
      </c>
      <c r="E215" s="245" t="s">
        <v>1</v>
      </c>
      <c r="F215" s="246" t="s">
        <v>382</v>
      </c>
      <c r="G215" s="244"/>
      <c r="H215" s="247">
        <v>660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129</v>
      </c>
      <c r="AU215" s="253" t="s">
        <v>86</v>
      </c>
      <c r="AV215" s="14" t="s">
        <v>86</v>
      </c>
      <c r="AW215" s="14" t="s">
        <v>32</v>
      </c>
      <c r="AX215" s="14" t="s">
        <v>84</v>
      </c>
      <c r="AY215" s="253" t="s">
        <v>119</v>
      </c>
    </row>
    <row r="216" s="2" customFormat="1" ht="49.05" customHeight="1">
      <c r="A216" s="39"/>
      <c r="B216" s="40"/>
      <c r="C216" s="219" t="s">
        <v>383</v>
      </c>
      <c r="D216" s="219" t="s">
        <v>122</v>
      </c>
      <c r="E216" s="220" t="s">
        <v>384</v>
      </c>
      <c r="F216" s="221" t="s">
        <v>385</v>
      </c>
      <c r="G216" s="222" t="s">
        <v>250</v>
      </c>
      <c r="H216" s="223">
        <v>220</v>
      </c>
      <c r="I216" s="224"/>
      <c r="J216" s="225">
        <f>ROUND(I216*H216,2)</f>
        <v>0</v>
      </c>
      <c r="K216" s="221" t="s">
        <v>347</v>
      </c>
      <c r="L216" s="45"/>
      <c r="M216" s="226" t="s">
        <v>1</v>
      </c>
      <c r="N216" s="227" t="s">
        <v>41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134</v>
      </c>
      <c r="AT216" s="230" t="s">
        <v>122</v>
      </c>
      <c r="AU216" s="230" t="s">
        <v>86</v>
      </c>
      <c r="AY216" s="18" t="s">
        <v>119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84</v>
      </c>
      <c r="BK216" s="231">
        <f>ROUND(I216*H216,2)</f>
        <v>0</v>
      </c>
      <c r="BL216" s="18" t="s">
        <v>134</v>
      </c>
      <c r="BM216" s="230" t="s">
        <v>386</v>
      </c>
    </row>
    <row r="217" s="14" customFormat="1">
      <c r="A217" s="14"/>
      <c r="B217" s="243"/>
      <c r="C217" s="244"/>
      <c r="D217" s="234" t="s">
        <v>129</v>
      </c>
      <c r="E217" s="245" t="s">
        <v>1</v>
      </c>
      <c r="F217" s="246" t="s">
        <v>343</v>
      </c>
      <c r="G217" s="244"/>
      <c r="H217" s="247">
        <v>220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129</v>
      </c>
      <c r="AU217" s="253" t="s">
        <v>86</v>
      </c>
      <c r="AV217" s="14" t="s">
        <v>86</v>
      </c>
      <c r="AW217" s="14" t="s">
        <v>32</v>
      </c>
      <c r="AX217" s="14" t="s">
        <v>84</v>
      </c>
      <c r="AY217" s="253" t="s">
        <v>119</v>
      </c>
    </row>
    <row r="218" s="2" customFormat="1" ht="24.15" customHeight="1">
      <c r="A218" s="39"/>
      <c r="B218" s="40"/>
      <c r="C218" s="219" t="s">
        <v>291</v>
      </c>
      <c r="D218" s="219" t="s">
        <v>122</v>
      </c>
      <c r="E218" s="220" t="s">
        <v>387</v>
      </c>
      <c r="F218" s="221" t="s">
        <v>388</v>
      </c>
      <c r="G218" s="222" t="s">
        <v>243</v>
      </c>
      <c r="H218" s="223">
        <v>0.0070000000000000001</v>
      </c>
      <c r="I218" s="224"/>
      <c r="J218" s="225">
        <f>ROUND(I218*H218,2)</f>
        <v>0</v>
      </c>
      <c r="K218" s="221" t="s">
        <v>244</v>
      </c>
      <c r="L218" s="45"/>
      <c r="M218" s="226" t="s">
        <v>1</v>
      </c>
      <c r="N218" s="227" t="s">
        <v>41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134</v>
      </c>
      <c r="AT218" s="230" t="s">
        <v>122</v>
      </c>
      <c r="AU218" s="230" t="s">
        <v>86</v>
      </c>
      <c r="AY218" s="18" t="s">
        <v>119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84</v>
      </c>
      <c r="BK218" s="231">
        <f>ROUND(I218*H218,2)</f>
        <v>0</v>
      </c>
      <c r="BL218" s="18" t="s">
        <v>134</v>
      </c>
      <c r="BM218" s="230" t="s">
        <v>389</v>
      </c>
    </row>
    <row r="219" s="14" customFormat="1">
      <c r="A219" s="14"/>
      <c r="B219" s="243"/>
      <c r="C219" s="244"/>
      <c r="D219" s="234" t="s">
        <v>129</v>
      </c>
      <c r="E219" s="245" t="s">
        <v>1</v>
      </c>
      <c r="F219" s="246" t="s">
        <v>390</v>
      </c>
      <c r="G219" s="244"/>
      <c r="H219" s="247">
        <v>0.0070000000000000001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129</v>
      </c>
      <c r="AU219" s="253" t="s">
        <v>86</v>
      </c>
      <c r="AV219" s="14" t="s">
        <v>86</v>
      </c>
      <c r="AW219" s="14" t="s">
        <v>32</v>
      </c>
      <c r="AX219" s="14" t="s">
        <v>84</v>
      </c>
      <c r="AY219" s="253" t="s">
        <v>119</v>
      </c>
    </row>
    <row r="220" s="2" customFormat="1" ht="16.5" customHeight="1">
      <c r="A220" s="39"/>
      <c r="B220" s="40"/>
      <c r="C220" s="279" t="s">
        <v>391</v>
      </c>
      <c r="D220" s="279" t="s">
        <v>355</v>
      </c>
      <c r="E220" s="280" t="s">
        <v>392</v>
      </c>
      <c r="F220" s="281" t="s">
        <v>393</v>
      </c>
      <c r="G220" s="282" t="s">
        <v>358</v>
      </c>
      <c r="H220" s="283">
        <v>7.2599999999999998</v>
      </c>
      <c r="I220" s="284"/>
      <c r="J220" s="285">
        <f>ROUND(I220*H220,2)</f>
        <v>0</v>
      </c>
      <c r="K220" s="281" t="s">
        <v>244</v>
      </c>
      <c r="L220" s="286"/>
      <c r="M220" s="287" t="s">
        <v>1</v>
      </c>
      <c r="N220" s="288" t="s">
        <v>41</v>
      </c>
      <c r="O220" s="92"/>
      <c r="P220" s="228">
        <f>O220*H220</f>
        <v>0</v>
      </c>
      <c r="Q220" s="228">
        <v>0.001</v>
      </c>
      <c r="R220" s="228">
        <f>Q220*H220</f>
        <v>0.00726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166</v>
      </c>
      <c r="AT220" s="230" t="s">
        <v>355</v>
      </c>
      <c r="AU220" s="230" t="s">
        <v>86</v>
      </c>
      <c r="AY220" s="18" t="s">
        <v>119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84</v>
      </c>
      <c r="BK220" s="231">
        <f>ROUND(I220*H220,2)</f>
        <v>0</v>
      </c>
      <c r="BL220" s="18" t="s">
        <v>134</v>
      </c>
      <c r="BM220" s="230" t="s">
        <v>394</v>
      </c>
    </row>
    <row r="221" s="14" customFormat="1">
      <c r="A221" s="14"/>
      <c r="B221" s="243"/>
      <c r="C221" s="244"/>
      <c r="D221" s="234" t="s">
        <v>129</v>
      </c>
      <c r="E221" s="245" t="s">
        <v>1</v>
      </c>
      <c r="F221" s="246" t="s">
        <v>395</v>
      </c>
      <c r="G221" s="244"/>
      <c r="H221" s="247">
        <v>6.5999999999999996</v>
      </c>
      <c r="I221" s="248"/>
      <c r="J221" s="244"/>
      <c r="K221" s="244"/>
      <c r="L221" s="249"/>
      <c r="M221" s="250"/>
      <c r="N221" s="251"/>
      <c r="O221" s="251"/>
      <c r="P221" s="251"/>
      <c r="Q221" s="251"/>
      <c r="R221" s="251"/>
      <c r="S221" s="251"/>
      <c r="T221" s="25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3" t="s">
        <v>129</v>
      </c>
      <c r="AU221" s="253" t="s">
        <v>86</v>
      </c>
      <c r="AV221" s="14" t="s">
        <v>86</v>
      </c>
      <c r="AW221" s="14" t="s">
        <v>32</v>
      </c>
      <c r="AX221" s="14" t="s">
        <v>84</v>
      </c>
      <c r="AY221" s="253" t="s">
        <v>119</v>
      </c>
    </row>
    <row r="222" s="14" customFormat="1">
      <c r="A222" s="14"/>
      <c r="B222" s="243"/>
      <c r="C222" s="244"/>
      <c r="D222" s="234" t="s">
        <v>129</v>
      </c>
      <c r="E222" s="244"/>
      <c r="F222" s="246" t="s">
        <v>396</v>
      </c>
      <c r="G222" s="244"/>
      <c r="H222" s="247">
        <v>7.2599999999999998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129</v>
      </c>
      <c r="AU222" s="253" t="s">
        <v>86</v>
      </c>
      <c r="AV222" s="14" t="s">
        <v>86</v>
      </c>
      <c r="AW222" s="14" t="s">
        <v>4</v>
      </c>
      <c r="AX222" s="14" t="s">
        <v>84</v>
      </c>
      <c r="AY222" s="253" t="s">
        <v>119</v>
      </c>
    </row>
    <row r="223" s="2" customFormat="1" ht="24.15" customHeight="1">
      <c r="A223" s="39"/>
      <c r="B223" s="40"/>
      <c r="C223" s="219" t="s">
        <v>397</v>
      </c>
      <c r="D223" s="219" t="s">
        <v>122</v>
      </c>
      <c r="E223" s="220" t="s">
        <v>398</v>
      </c>
      <c r="F223" s="221" t="s">
        <v>399</v>
      </c>
      <c r="G223" s="222" t="s">
        <v>250</v>
      </c>
      <c r="H223" s="223">
        <v>1320</v>
      </c>
      <c r="I223" s="224"/>
      <c r="J223" s="225">
        <f>ROUND(I223*H223,2)</f>
        <v>0</v>
      </c>
      <c r="K223" s="221" t="s">
        <v>400</v>
      </c>
      <c r="L223" s="45"/>
      <c r="M223" s="226" t="s">
        <v>1</v>
      </c>
      <c r="N223" s="227" t="s">
        <v>41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134</v>
      </c>
      <c r="AT223" s="230" t="s">
        <v>122</v>
      </c>
      <c r="AU223" s="230" t="s">
        <v>86</v>
      </c>
      <c r="AY223" s="18" t="s">
        <v>119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84</v>
      </c>
      <c r="BK223" s="231">
        <f>ROUND(I223*H223,2)</f>
        <v>0</v>
      </c>
      <c r="BL223" s="18" t="s">
        <v>134</v>
      </c>
      <c r="BM223" s="230" t="s">
        <v>401</v>
      </c>
    </row>
    <row r="224" s="13" customFormat="1">
      <c r="A224" s="13"/>
      <c r="B224" s="232"/>
      <c r="C224" s="233"/>
      <c r="D224" s="234" t="s">
        <v>129</v>
      </c>
      <c r="E224" s="235" t="s">
        <v>1</v>
      </c>
      <c r="F224" s="236" t="s">
        <v>402</v>
      </c>
      <c r="G224" s="233"/>
      <c r="H224" s="235" t="s">
        <v>1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129</v>
      </c>
      <c r="AU224" s="242" t="s">
        <v>86</v>
      </c>
      <c r="AV224" s="13" t="s">
        <v>84</v>
      </c>
      <c r="AW224" s="13" t="s">
        <v>32</v>
      </c>
      <c r="AX224" s="13" t="s">
        <v>76</v>
      </c>
      <c r="AY224" s="242" t="s">
        <v>119</v>
      </c>
    </row>
    <row r="225" s="14" customFormat="1">
      <c r="A225" s="14"/>
      <c r="B225" s="243"/>
      <c r="C225" s="244"/>
      <c r="D225" s="234" t="s">
        <v>129</v>
      </c>
      <c r="E225" s="245" t="s">
        <v>1</v>
      </c>
      <c r="F225" s="246" t="s">
        <v>403</v>
      </c>
      <c r="G225" s="244"/>
      <c r="H225" s="247">
        <v>1320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129</v>
      </c>
      <c r="AU225" s="253" t="s">
        <v>86</v>
      </c>
      <c r="AV225" s="14" t="s">
        <v>86</v>
      </c>
      <c r="AW225" s="14" t="s">
        <v>32</v>
      </c>
      <c r="AX225" s="14" t="s">
        <v>84</v>
      </c>
      <c r="AY225" s="253" t="s">
        <v>119</v>
      </c>
    </row>
    <row r="226" s="2" customFormat="1" ht="21.75" customHeight="1">
      <c r="A226" s="39"/>
      <c r="B226" s="40"/>
      <c r="C226" s="219" t="s">
        <v>404</v>
      </c>
      <c r="D226" s="219" t="s">
        <v>122</v>
      </c>
      <c r="E226" s="220" t="s">
        <v>405</v>
      </c>
      <c r="F226" s="221" t="s">
        <v>406</v>
      </c>
      <c r="G226" s="222" t="s">
        <v>226</v>
      </c>
      <c r="H226" s="223">
        <v>6.5999999999999996</v>
      </c>
      <c r="I226" s="224"/>
      <c r="J226" s="225">
        <f>ROUND(I226*H226,2)</f>
        <v>0</v>
      </c>
      <c r="K226" s="221" t="s">
        <v>400</v>
      </c>
      <c r="L226" s="45"/>
      <c r="M226" s="226" t="s">
        <v>1</v>
      </c>
      <c r="N226" s="227" t="s">
        <v>41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134</v>
      </c>
      <c r="AT226" s="230" t="s">
        <v>122</v>
      </c>
      <c r="AU226" s="230" t="s">
        <v>86</v>
      </c>
      <c r="AY226" s="18" t="s">
        <v>119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84</v>
      </c>
      <c r="BK226" s="231">
        <f>ROUND(I226*H226,2)</f>
        <v>0</v>
      </c>
      <c r="BL226" s="18" t="s">
        <v>134</v>
      </c>
      <c r="BM226" s="230" t="s">
        <v>407</v>
      </c>
    </row>
    <row r="227" s="13" customFormat="1">
      <c r="A227" s="13"/>
      <c r="B227" s="232"/>
      <c r="C227" s="233"/>
      <c r="D227" s="234" t="s">
        <v>129</v>
      </c>
      <c r="E227" s="235" t="s">
        <v>1</v>
      </c>
      <c r="F227" s="236" t="s">
        <v>402</v>
      </c>
      <c r="G227" s="233"/>
      <c r="H227" s="235" t="s">
        <v>1</v>
      </c>
      <c r="I227" s="237"/>
      <c r="J227" s="233"/>
      <c r="K227" s="233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129</v>
      </c>
      <c r="AU227" s="242" t="s">
        <v>86</v>
      </c>
      <c r="AV227" s="13" t="s">
        <v>84</v>
      </c>
      <c r="AW227" s="13" t="s">
        <v>32</v>
      </c>
      <c r="AX227" s="13" t="s">
        <v>76</v>
      </c>
      <c r="AY227" s="242" t="s">
        <v>119</v>
      </c>
    </row>
    <row r="228" s="14" customFormat="1">
      <c r="A228" s="14"/>
      <c r="B228" s="243"/>
      <c r="C228" s="244"/>
      <c r="D228" s="234" t="s">
        <v>129</v>
      </c>
      <c r="E228" s="245" t="s">
        <v>1</v>
      </c>
      <c r="F228" s="246" t="s">
        <v>408</v>
      </c>
      <c r="G228" s="244"/>
      <c r="H228" s="247">
        <v>6.5999999999999996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129</v>
      </c>
      <c r="AU228" s="253" t="s">
        <v>86</v>
      </c>
      <c r="AV228" s="14" t="s">
        <v>86</v>
      </c>
      <c r="AW228" s="14" t="s">
        <v>32</v>
      </c>
      <c r="AX228" s="14" t="s">
        <v>84</v>
      </c>
      <c r="AY228" s="253" t="s">
        <v>119</v>
      </c>
    </row>
    <row r="229" s="2" customFormat="1" ht="21.75" customHeight="1">
      <c r="A229" s="39"/>
      <c r="B229" s="40"/>
      <c r="C229" s="219" t="s">
        <v>409</v>
      </c>
      <c r="D229" s="219" t="s">
        <v>122</v>
      </c>
      <c r="E229" s="220" t="s">
        <v>410</v>
      </c>
      <c r="F229" s="221" t="s">
        <v>411</v>
      </c>
      <c r="G229" s="222" t="s">
        <v>226</v>
      </c>
      <c r="H229" s="223">
        <v>6.5999999999999996</v>
      </c>
      <c r="I229" s="224"/>
      <c r="J229" s="225">
        <f>ROUND(I229*H229,2)</f>
        <v>0</v>
      </c>
      <c r="K229" s="221" t="s">
        <v>227</v>
      </c>
      <c r="L229" s="45"/>
      <c r="M229" s="226" t="s">
        <v>1</v>
      </c>
      <c r="N229" s="227" t="s">
        <v>41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134</v>
      </c>
      <c r="AT229" s="230" t="s">
        <v>122</v>
      </c>
      <c r="AU229" s="230" t="s">
        <v>86</v>
      </c>
      <c r="AY229" s="18" t="s">
        <v>119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84</v>
      </c>
      <c r="BK229" s="231">
        <f>ROUND(I229*H229,2)</f>
        <v>0</v>
      </c>
      <c r="BL229" s="18" t="s">
        <v>134</v>
      </c>
      <c r="BM229" s="230" t="s">
        <v>412</v>
      </c>
    </row>
    <row r="230" s="14" customFormat="1">
      <c r="A230" s="14"/>
      <c r="B230" s="243"/>
      <c r="C230" s="244"/>
      <c r="D230" s="234" t="s">
        <v>129</v>
      </c>
      <c r="E230" s="245" t="s">
        <v>1</v>
      </c>
      <c r="F230" s="246" t="s">
        <v>413</v>
      </c>
      <c r="G230" s="244"/>
      <c r="H230" s="247">
        <v>6.5999999999999996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3" t="s">
        <v>129</v>
      </c>
      <c r="AU230" s="253" t="s">
        <v>86</v>
      </c>
      <c r="AV230" s="14" t="s">
        <v>86</v>
      </c>
      <c r="AW230" s="14" t="s">
        <v>32</v>
      </c>
      <c r="AX230" s="14" t="s">
        <v>84</v>
      </c>
      <c r="AY230" s="253" t="s">
        <v>119</v>
      </c>
    </row>
    <row r="231" s="2" customFormat="1" ht="16.5" customHeight="1">
      <c r="A231" s="39"/>
      <c r="B231" s="40"/>
      <c r="C231" s="279" t="s">
        <v>414</v>
      </c>
      <c r="D231" s="279" t="s">
        <v>355</v>
      </c>
      <c r="E231" s="280" t="s">
        <v>415</v>
      </c>
      <c r="F231" s="281" t="s">
        <v>416</v>
      </c>
      <c r="G231" s="282" t="s">
        <v>226</v>
      </c>
      <c r="H231" s="283">
        <v>6.9299999999999997</v>
      </c>
      <c r="I231" s="284"/>
      <c r="J231" s="285">
        <f>ROUND(I231*H231,2)</f>
        <v>0</v>
      </c>
      <c r="K231" s="281" t="s">
        <v>271</v>
      </c>
      <c r="L231" s="286"/>
      <c r="M231" s="287" t="s">
        <v>1</v>
      </c>
      <c r="N231" s="288" t="s">
        <v>41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166</v>
      </c>
      <c r="AT231" s="230" t="s">
        <v>355</v>
      </c>
      <c r="AU231" s="230" t="s">
        <v>86</v>
      </c>
      <c r="AY231" s="18" t="s">
        <v>119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84</v>
      </c>
      <c r="BK231" s="231">
        <f>ROUND(I231*H231,2)</f>
        <v>0</v>
      </c>
      <c r="BL231" s="18" t="s">
        <v>134</v>
      </c>
      <c r="BM231" s="230" t="s">
        <v>417</v>
      </c>
    </row>
    <row r="232" s="14" customFormat="1">
      <c r="A232" s="14"/>
      <c r="B232" s="243"/>
      <c r="C232" s="244"/>
      <c r="D232" s="234" t="s">
        <v>129</v>
      </c>
      <c r="E232" s="245" t="s">
        <v>1</v>
      </c>
      <c r="F232" s="246" t="s">
        <v>418</v>
      </c>
      <c r="G232" s="244"/>
      <c r="H232" s="247">
        <v>6.5999999999999996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129</v>
      </c>
      <c r="AU232" s="253" t="s">
        <v>86</v>
      </c>
      <c r="AV232" s="14" t="s">
        <v>86</v>
      </c>
      <c r="AW232" s="14" t="s">
        <v>32</v>
      </c>
      <c r="AX232" s="14" t="s">
        <v>84</v>
      </c>
      <c r="AY232" s="253" t="s">
        <v>119</v>
      </c>
    </row>
    <row r="233" s="14" customFormat="1">
      <c r="A233" s="14"/>
      <c r="B233" s="243"/>
      <c r="C233" s="244"/>
      <c r="D233" s="234" t="s">
        <v>129</v>
      </c>
      <c r="E233" s="244"/>
      <c r="F233" s="246" t="s">
        <v>419</v>
      </c>
      <c r="G233" s="244"/>
      <c r="H233" s="247">
        <v>6.9299999999999997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129</v>
      </c>
      <c r="AU233" s="253" t="s">
        <v>86</v>
      </c>
      <c r="AV233" s="14" t="s">
        <v>86</v>
      </c>
      <c r="AW233" s="14" t="s">
        <v>4</v>
      </c>
      <c r="AX233" s="14" t="s">
        <v>84</v>
      </c>
      <c r="AY233" s="253" t="s">
        <v>119</v>
      </c>
    </row>
    <row r="234" s="2" customFormat="1" ht="24.15" customHeight="1">
      <c r="A234" s="39"/>
      <c r="B234" s="40"/>
      <c r="C234" s="219" t="s">
        <v>420</v>
      </c>
      <c r="D234" s="219" t="s">
        <v>122</v>
      </c>
      <c r="E234" s="220" t="s">
        <v>421</v>
      </c>
      <c r="F234" s="221" t="s">
        <v>422</v>
      </c>
      <c r="G234" s="222" t="s">
        <v>226</v>
      </c>
      <c r="H234" s="223">
        <v>19.800000000000001</v>
      </c>
      <c r="I234" s="224"/>
      <c r="J234" s="225">
        <f>ROUND(I234*H234,2)</f>
        <v>0</v>
      </c>
      <c r="K234" s="221" t="s">
        <v>191</v>
      </c>
      <c r="L234" s="45"/>
      <c r="M234" s="226" t="s">
        <v>1</v>
      </c>
      <c r="N234" s="227" t="s">
        <v>41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134</v>
      </c>
      <c r="AT234" s="230" t="s">
        <v>122</v>
      </c>
      <c r="AU234" s="230" t="s">
        <v>86</v>
      </c>
      <c r="AY234" s="18" t="s">
        <v>119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84</v>
      </c>
      <c r="BK234" s="231">
        <f>ROUND(I234*H234,2)</f>
        <v>0</v>
      </c>
      <c r="BL234" s="18" t="s">
        <v>134</v>
      </c>
      <c r="BM234" s="230" t="s">
        <v>423</v>
      </c>
    </row>
    <row r="235" s="14" customFormat="1">
      <c r="A235" s="14"/>
      <c r="B235" s="243"/>
      <c r="C235" s="244"/>
      <c r="D235" s="234" t="s">
        <v>129</v>
      </c>
      <c r="E235" s="245" t="s">
        <v>1</v>
      </c>
      <c r="F235" s="246" t="s">
        <v>424</v>
      </c>
      <c r="G235" s="244"/>
      <c r="H235" s="247">
        <v>19.800000000000001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129</v>
      </c>
      <c r="AU235" s="253" t="s">
        <v>86</v>
      </c>
      <c r="AV235" s="14" t="s">
        <v>86</v>
      </c>
      <c r="AW235" s="14" t="s">
        <v>32</v>
      </c>
      <c r="AX235" s="14" t="s">
        <v>84</v>
      </c>
      <c r="AY235" s="253" t="s">
        <v>119</v>
      </c>
    </row>
    <row r="236" s="12" customFormat="1" ht="22.8" customHeight="1">
      <c r="A236" s="12"/>
      <c r="B236" s="203"/>
      <c r="C236" s="204"/>
      <c r="D236" s="205" t="s">
        <v>75</v>
      </c>
      <c r="E236" s="217" t="s">
        <v>7</v>
      </c>
      <c r="F236" s="217" t="s">
        <v>425</v>
      </c>
      <c r="G236" s="204"/>
      <c r="H236" s="204"/>
      <c r="I236" s="207"/>
      <c r="J236" s="218">
        <f>BK236</f>
        <v>0</v>
      </c>
      <c r="K236" s="204"/>
      <c r="L236" s="209"/>
      <c r="M236" s="210"/>
      <c r="N236" s="211"/>
      <c r="O236" s="211"/>
      <c r="P236" s="212">
        <f>SUM(P237:P241)</f>
        <v>0</v>
      </c>
      <c r="Q236" s="211"/>
      <c r="R236" s="212">
        <f>SUM(R237:R241)</f>
        <v>0.16225999999999999</v>
      </c>
      <c r="S236" s="211"/>
      <c r="T236" s="213">
        <f>SUM(T237:T241)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4" t="s">
        <v>84</v>
      </c>
      <c r="AT236" s="215" t="s">
        <v>75</v>
      </c>
      <c r="AU236" s="215" t="s">
        <v>84</v>
      </c>
      <c r="AY236" s="214" t="s">
        <v>119</v>
      </c>
      <c r="BK236" s="216">
        <f>SUM(BK237:BK241)</f>
        <v>0</v>
      </c>
    </row>
    <row r="237" s="2" customFormat="1" ht="44.25" customHeight="1">
      <c r="A237" s="39"/>
      <c r="B237" s="40"/>
      <c r="C237" s="219" t="s">
        <v>426</v>
      </c>
      <c r="D237" s="219" t="s">
        <v>122</v>
      </c>
      <c r="E237" s="220" t="s">
        <v>427</v>
      </c>
      <c r="F237" s="221" t="s">
        <v>428</v>
      </c>
      <c r="G237" s="222" t="s">
        <v>250</v>
      </c>
      <c r="H237" s="223">
        <v>244</v>
      </c>
      <c r="I237" s="224"/>
      <c r="J237" s="225">
        <f>ROUND(I237*H237,2)</f>
        <v>0</v>
      </c>
      <c r="K237" s="221" t="s">
        <v>244</v>
      </c>
      <c r="L237" s="45"/>
      <c r="M237" s="226" t="s">
        <v>1</v>
      </c>
      <c r="N237" s="227" t="s">
        <v>41</v>
      </c>
      <c r="O237" s="92"/>
      <c r="P237" s="228">
        <f>O237*H237</f>
        <v>0</v>
      </c>
      <c r="Q237" s="228">
        <v>0.00013999999999999999</v>
      </c>
      <c r="R237" s="228">
        <f>Q237*H237</f>
        <v>0.034159999999999996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134</v>
      </c>
      <c r="AT237" s="230" t="s">
        <v>122</v>
      </c>
      <c r="AU237" s="230" t="s">
        <v>86</v>
      </c>
      <c r="AY237" s="18" t="s">
        <v>119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84</v>
      </c>
      <c r="BK237" s="231">
        <f>ROUND(I237*H237,2)</f>
        <v>0</v>
      </c>
      <c r="BL237" s="18" t="s">
        <v>134</v>
      </c>
      <c r="BM237" s="230" t="s">
        <v>429</v>
      </c>
    </row>
    <row r="238" s="14" customFormat="1">
      <c r="A238" s="14"/>
      <c r="B238" s="243"/>
      <c r="C238" s="244"/>
      <c r="D238" s="234" t="s">
        <v>129</v>
      </c>
      <c r="E238" s="245" t="s">
        <v>1</v>
      </c>
      <c r="F238" s="246" t="s">
        <v>430</v>
      </c>
      <c r="G238" s="244"/>
      <c r="H238" s="247">
        <v>244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129</v>
      </c>
      <c r="AU238" s="253" t="s">
        <v>86</v>
      </c>
      <c r="AV238" s="14" t="s">
        <v>86</v>
      </c>
      <c r="AW238" s="14" t="s">
        <v>32</v>
      </c>
      <c r="AX238" s="14" t="s">
        <v>84</v>
      </c>
      <c r="AY238" s="253" t="s">
        <v>119</v>
      </c>
    </row>
    <row r="239" s="2" customFormat="1" ht="16.5" customHeight="1">
      <c r="A239" s="39"/>
      <c r="B239" s="40"/>
      <c r="C239" s="279" t="s">
        <v>431</v>
      </c>
      <c r="D239" s="279" t="s">
        <v>355</v>
      </c>
      <c r="E239" s="280" t="s">
        <v>432</v>
      </c>
      <c r="F239" s="281" t="s">
        <v>433</v>
      </c>
      <c r="G239" s="282" t="s">
        <v>250</v>
      </c>
      <c r="H239" s="283">
        <v>256.19999999999999</v>
      </c>
      <c r="I239" s="284"/>
      <c r="J239" s="285">
        <f>ROUND(I239*H239,2)</f>
        <v>0</v>
      </c>
      <c r="K239" s="281" t="s">
        <v>244</v>
      </c>
      <c r="L239" s="286"/>
      <c r="M239" s="287" t="s">
        <v>1</v>
      </c>
      <c r="N239" s="288" t="s">
        <v>41</v>
      </c>
      <c r="O239" s="92"/>
      <c r="P239" s="228">
        <f>O239*H239</f>
        <v>0</v>
      </c>
      <c r="Q239" s="228">
        <v>0.00050000000000000001</v>
      </c>
      <c r="R239" s="228">
        <f>Q239*H239</f>
        <v>0.12809999999999999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166</v>
      </c>
      <c r="AT239" s="230" t="s">
        <v>355</v>
      </c>
      <c r="AU239" s="230" t="s">
        <v>86</v>
      </c>
      <c r="AY239" s="18" t="s">
        <v>119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84</v>
      </c>
      <c r="BK239" s="231">
        <f>ROUND(I239*H239,2)</f>
        <v>0</v>
      </c>
      <c r="BL239" s="18" t="s">
        <v>134</v>
      </c>
      <c r="BM239" s="230" t="s">
        <v>434</v>
      </c>
    </row>
    <row r="240" s="14" customFormat="1">
      <c r="A240" s="14"/>
      <c r="B240" s="243"/>
      <c r="C240" s="244"/>
      <c r="D240" s="234" t="s">
        <v>129</v>
      </c>
      <c r="E240" s="245" t="s">
        <v>1</v>
      </c>
      <c r="F240" s="246" t="s">
        <v>435</v>
      </c>
      <c r="G240" s="244"/>
      <c r="H240" s="247">
        <v>244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129</v>
      </c>
      <c r="AU240" s="253" t="s">
        <v>86</v>
      </c>
      <c r="AV240" s="14" t="s">
        <v>86</v>
      </c>
      <c r="AW240" s="14" t="s">
        <v>32</v>
      </c>
      <c r="AX240" s="14" t="s">
        <v>84</v>
      </c>
      <c r="AY240" s="253" t="s">
        <v>119</v>
      </c>
    </row>
    <row r="241" s="14" customFormat="1">
      <c r="A241" s="14"/>
      <c r="B241" s="243"/>
      <c r="C241" s="244"/>
      <c r="D241" s="234" t="s">
        <v>129</v>
      </c>
      <c r="E241" s="244"/>
      <c r="F241" s="246" t="s">
        <v>436</v>
      </c>
      <c r="G241" s="244"/>
      <c r="H241" s="247">
        <v>256.19999999999999</v>
      </c>
      <c r="I241" s="248"/>
      <c r="J241" s="244"/>
      <c r="K241" s="244"/>
      <c r="L241" s="249"/>
      <c r="M241" s="250"/>
      <c r="N241" s="251"/>
      <c r="O241" s="251"/>
      <c r="P241" s="251"/>
      <c r="Q241" s="251"/>
      <c r="R241" s="251"/>
      <c r="S241" s="251"/>
      <c r="T241" s="25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3" t="s">
        <v>129</v>
      </c>
      <c r="AU241" s="253" t="s">
        <v>86</v>
      </c>
      <c r="AV241" s="14" t="s">
        <v>86</v>
      </c>
      <c r="AW241" s="14" t="s">
        <v>4</v>
      </c>
      <c r="AX241" s="14" t="s">
        <v>84</v>
      </c>
      <c r="AY241" s="253" t="s">
        <v>119</v>
      </c>
    </row>
    <row r="242" s="12" customFormat="1" ht="22.8" customHeight="1">
      <c r="A242" s="12"/>
      <c r="B242" s="203"/>
      <c r="C242" s="204"/>
      <c r="D242" s="205" t="s">
        <v>75</v>
      </c>
      <c r="E242" s="217" t="s">
        <v>118</v>
      </c>
      <c r="F242" s="217" t="s">
        <v>437</v>
      </c>
      <c r="G242" s="204"/>
      <c r="H242" s="204"/>
      <c r="I242" s="207"/>
      <c r="J242" s="218">
        <f>BK242</f>
        <v>0</v>
      </c>
      <c r="K242" s="204"/>
      <c r="L242" s="209"/>
      <c r="M242" s="210"/>
      <c r="N242" s="211"/>
      <c r="O242" s="211"/>
      <c r="P242" s="212">
        <f>SUM(P243:P262)</f>
        <v>0</v>
      </c>
      <c r="Q242" s="211"/>
      <c r="R242" s="212">
        <f>SUM(R243:R262)</f>
        <v>20.093400000000003</v>
      </c>
      <c r="S242" s="211"/>
      <c r="T242" s="213">
        <f>SUM(T243:T262)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4" t="s">
        <v>84</v>
      </c>
      <c r="AT242" s="215" t="s">
        <v>75</v>
      </c>
      <c r="AU242" s="215" t="s">
        <v>84</v>
      </c>
      <c r="AY242" s="214" t="s">
        <v>119</v>
      </c>
      <c r="BK242" s="216">
        <f>SUM(BK243:BK262)</f>
        <v>0</v>
      </c>
    </row>
    <row r="243" s="2" customFormat="1" ht="44.25" customHeight="1">
      <c r="A243" s="39"/>
      <c r="B243" s="40"/>
      <c r="C243" s="219" t="s">
        <v>438</v>
      </c>
      <c r="D243" s="219" t="s">
        <v>122</v>
      </c>
      <c r="E243" s="220" t="s">
        <v>439</v>
      </c>
      <c r="F243" s="221" t="s">
        <v>440</v>
      </c>
      <c r="G243" s="222" t="s">
        <v>250</v>
      </c>
      <c r="H243" s="223">
        <v>135</v>
      </c>
      <c r="I243" s="224"/>
      <c r="J243" s="225">
        <f>ROUND(I243*H243,2)</f>
        <v>0</v>
      </c>
      <c r="K243" s="221" t="s">
        <v>227</v>
      </c>
      <c r="L243" s="45"/>
      <c r="M243" s="226" t="s">
        <v>1</v>
      </c>
      <c r="N243" s="227" t="s">
        <v>41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134</v>
      </c>
      <c r="AT243" s="230" t="s">
        <v>122</v>
      </c>
      <c r="AU243" s="230" t="s">
        <v>86</v>
      </c>
      <c r="AY243" s="18" t="s">
        <v>119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84</v>
      </c>
      <c r="BK243" s="231">
        <f>ROUND(I243*H243,2)</f>
        <v>0</v>
      </c>
      <c r="BL243" s="18" t="s">
        <v>134</v>
      </c>
      <c r="BM243" s="230" t="s">
        <v>441</v>
      </c>
    </row>
    <row r="244" s="14" customFormat="1">
      <c r="A244" s="14"/>
      <c r="B244" s="243"/>
      <c r="C244" s="244"/>
      <c r="D244" s="234" t="s">
        <v>129</v>
      </c>
      <c r="E244" s="245" t="s">
        <v>1</v>
      </c>
      <c r="F244" s="246" t="s">
        <v>442</v>
      </c>
      <c r="G244" s="244"/>
      <c r="H244" s="247">
        <v>135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129</v>
      </c>
      <c r="AU244" s="253" t="s">
        <v>86</v>
      </c>
      <c r="AV244" s="14" t="s">
        <v>86</v>
      </c>
      <c r="AW244" s="14" t="s">
        <v>32</v>
      </c>
      <c r="AX244" s="14" t="s">
        <v>84</v>
      </c>
      <c r="AY244" s="253" t="s">
        <v>119</v>
      </c>
    </row>
    <row r="245" s="2" customFormat="1" ht="33" customHeight="1">
      <c r="A245" s="39"/>
      <c r="B245" s="40"/>
      <c r="C245" s="219" t="s">
        <v>443</v>
      </c>
      <c r="D245" s="219" t="s">
        <v>122</v>
      </c>
      <c r="E245" s="220" t="s">
        <v>444</v>
      </c>
      <c r="F245" s="221" t="s">
        <v>445</v>
      </c>
      <c r="G245" s="222" t="s">
        <v>250</v>
      </c>
      <c r="H245" s="223">
        <v>215</v>
      </c>
      <c r="I245" s="224"/>
      <c r="J245" s="225">
        <f>ROUND(I245*H245,2)</f>
        <v>0</v>
      </c>
      <c r="K245" s="221" t="s">
        <v>227</v>
      </c>
      <c r="L245" s="45"/>
      <c r="M245" s="226" t="s">
        <v>1</v>
      </c>
      <c r="N245" s="227" t="s">
        <v>41</v>
      </c>
      <c r="O245" s="92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134</v>
      </c>
      <c r="AT245" s="230" t="s">
        <v>122</v>
      </c>
      <c r="AU245" s="230" t="s">
        <v>86</v>
      </c>
      <c r="AY245" s="18" t="s">
        <v>119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84</v>
      </c>
      <c r="BK245" s="231">
        <f>ROUND(I245*H245,2)</f>
        <v>0</v>
      </c>
      <c r="BL245" s="18" t="s">
        <v>134</v>
      </c>
      <c r="BM245" s="230" t="s">
        <v>446</v>
      </c>
    </row>
    <row r="246" s="13" customFormat="1">
      <c r="A246" s="13"/>
      <c r="B246" s="232"/>
      <c r="C246" s="233"/>
      <c r="D246" s="234" t="s">
        <v>129</v>
      </c>
      <c r="E246" s="235" t="s">
        <v>1</v>
      </c>
      <c r="F246" s="236" t="s">
        <v>447</v>
      </c>
      <c r="G246" s="233"/>
      <c r="H246" s="235" t="s">
        <v>1</v>
      </c>
      <c r="I246" s="237"/>
      <c r="J246" s="233"/>
      <c r="K246" s="233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129</v>
      </c>
      <c r="AU246" s="242" t="s">
        <v>86</v>
      </c>
      <c r="AV246" s="13" t="s">
        <v>84</v>
      </c>
      <c r="AW246" s="13" t="s">
        <v>32</v>
      </c>
      <c r="AX246" s="13" t="s">
        <v>76</v>
      </c>
      <c r="AY246" s="242" t="s">
        <v>119</v>
      </c>
    </row>
    <row r="247" s="13" customFormat="1">
      <c r="A247" s="13"/>
      <c r="B247" s="232"/>
      <c r="C247" s="233"/>
      <c r="D247" s="234" t="s">
        <v>129</v>
      </c>
      <c r="E247" s="235" t="s">
        <v>1</v>
      </c>
      <c r="F247" s="236" t="s">
        <v>252</v>
      </c>
      <c r="G247" s="233"/>
      <c r="H247" s="235" t="s">
        <v>1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129</v>
      </c>
      <c r="AU247" s="242" t="s">
        <v>86</v>
      </c>
      <c r="AV247" s="13" t="s">
        <v>84</v>
      </c>
      <c r="AW247" s="13" t="s">
        <v>32</v>
      </c>
      <c r="AX247" s="13" t="s">
        <v>76</v>
      </c>
      <c r="AY247" s="242" t="s">
        <v>119</v>
      </c>
    </row>
    <row r="248" s="14" customFormat="1">
      <c r="A248" s="14"/>
      <c r="B248" s="243"/>
      <c r="C248" s="244"/>
      <c r="D248" s="234" t="s">
        <v>129</v>
      </c>
      <c r="E248" s="245" t="s">
        <v>1</v>
      </c>
      <c r="F248" s="246" t="s">
        <v>448</v>
      </c>
      <c r="G248" s="244"/>
      <c r="H248" s="247">
        <v>80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129</v>
      </c>
      <c r="AU248" s="253" t="s">
        <v>86</v>
      </c>
      <c r="AV248" s="14" t="s">
        <v>86</v>
      </c>
      <c r="AW248" s="14" t="s">
        <v>32</v>
      </c>
      <c r="AX248" s="14" t="s">
        <v>76</v>
      </c>
      <c r="AY248" s="253" t="s">
        <v>119</v>
      </c>
    </row>
    <row r="249" s="13" customFormat="1">
      <c r="A249" s="13"/>
      <c r="B249" s="232"/>
      <c r="C249" s="233"/>
      <c r="D249" s="234" t="s">
        <v>129</v>
      </c>
      <c r="E249" s="235" t="s">
        <v>1</v>
      </c>
      <c r="F249" s="236" t="s">
        <v>449</v>
      </c>
      <c r="G249" s="233"/>
      <c r="H249" s="235" t="s">
        <v>1</v>
      </c>
      <c r="I249" s="237"/>
      <c r="J249" s="233"/>
      <c r="K249" s="233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129</v>
      </c>
      <c r="AU249" s="242" t="s">
        <v>86</v>
      </c>
      <c r="AV249" s="13" t="s">
        <v>84</v>
      </c>
      <c r="AW249" s="13" t="s">
        <v>32</v>
      </c>
      <c r="AX249" s="13" t="s">
        <v>76</v>
      </c>
      <c r="AY249" s="242" t="s">
        <v>119</v>
      </c>
    </row>
    <row r="250" s="14" customFormat="1">
      <c r="A250" s="14"/>
      <c r="B250" s="243"/>
      <c r="C250" s="244"/>
      <c r="D250" s="234" t="s">
        <v>129</v>
      </c>
      <c r="E250" s="245" t="s">
        <v>1</v>
      </c>
      <c r="F250" s="246" t="s">
        <v>442</v>
      </c>
      <c r="G250" s="244"/>
      <c r="H250" s="247">
        <v>135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129</v>
      </c>
      <c r="AU250" s="253" t="s">
        <v>86</v>
      </c>
      <c r="AV250" s="14" t="s">
        <v>86</v>
      </c>
      <c r="AW250" s="14" t="s">
        <v>32</v>
      </c>
      <c r="AX250" s="14" t="s">
        <v>76</v>
      </c>
      <c r="AY250" s="253" t="s">
        <v>119</v>
      </c>
    </row>
    <row r="251" s="16" customFormat="1">
      <c r="A251" s="16"/>
      <c r="B251" s="268"/>
      <c r="C251" s="269"/>
      <c r="D251" s="234" t="s">
        <v>129</v>
      </c>
      <c r="E251" s="270" t="s">
        <v>1</v>
      </c>
      <c r="F251" s="271" t="s">
        <v>235</v>
      </c>
      <c r="G251" s="269"/>
      <c r="H251" s="272">
        <v>215</v>
      </c>
      <c r="I251" s="273"/>
      <c r="J251" s="269"/>
      <c r="K251" s="269"/>
      <c r="L251" s="274"/>
      <c r="M251" s="275"/>
      <c r="N251" s="276"/>
      <c r="O251" s="276"/>
      <c r="P251" s="276"/>
      <c r="Q251" s="276"/>
      <c r="R251" s="276"/>
      <c r="S251" s="276"/>
      <c r="T251" s="277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T251" s="278" t="s">
        <v>129</v>
      </c>
      <c r="AU251" s="278" t="s">
        <v>86</v>
      </c>
      <c r="AV251" s="16" t="s">
        <v>134</v>
      </c>
      <c r="AW251" s="16" t="s">
        <v>32</v>
      </c>
      <c r="AX251" s="16" t="s">
        <v>84</v>
      </c>
      <c r="AY251" s="278" t="s">
        <v>119</v>
      </c>
    </row>
    <row r="252" s="2" customFormat="1" ht="33" customHeight="1">
      <c r="A252" s="39"/>
      <c r="B252" s="40"/>
      <c r="C252" s="219" t="s">
        <v>450</v>
      </c>
      <c r="D252" s="219" t="s">
        <v>122</v>
      </c>
      <c r="E252" s="220" t="s">
        <v>451</v>
      </c>
      <c r="F252" s="221" t="s">
        <v>452</v>
      </c>
      <c r="G252" s="222" t="s">
        <v>250</v>
      </c>
      <c r="H252" s="223">
        <v>33</v>
      </c>
      <c r="I252" s="224"/>
      <c r="J252" s="225">
        <f>ROUND(I252*H252,2)</f>
        <v>0</v>
      </c>
      <c r="K252" s="221" t="s">
        <v>1</v>
      </c>
      <c r="L252" s="45"/>
      <c r="M252" s="226" t="s">
        <v>1</v>
      </c>
      <c r="N252" s="227" t="s">
        <v>41</v>
      </c>
      <c r="O252" s="92"/>
      <c r="P252" s="228">
        <f>O252*H252</f>
        <v>0</v>
      </c>
      <c r="Q252" s="228">
        <v>0.015400000000000001</v>
      </c>
      <c r="R252" s="228">
        <f>Q252*H252</f>
        <v>0.50819999999999999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134</v>
      </c>
      <c r="AT252" s="230" t="s">
        <v>122</v>
      </c>
      <c r="AU252" s="230" t="s">
        <v>86</v>
      </c>
      <c r="AY252" s="18" t="s">
        <v>119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84</v>
      </c>
      <c r="BK252" s="231">
        <f>ROUND(I252*H252,2)</f>
        <v>0</v>
      </c>
      <c r="BL252" s="18" t="s">
        <v>134</v>
      </c>
      <c r="BM252" s="230" t="s">
        <v>453</v>
      </c>
    </row>
    <row r="253" s="14" customFormat="1">
      <c r="A253" s="14"/>
      <c r="B253" s="243"/>
      <c r="C253" s="244"/>
      <c r="D253" s="234" t="s">
        <v>129</v>
      </c>
      <c r="E253" s="245" t="s">
        <v>1</v>
      </c>
      <c r="F253" s="246" t="s">
        <v>291</v>
      </c>
      <c r="G253" s="244"/>
      <c r="H253" s="247">
        <v>33</v>
      </c>
      <c r="I253" s="248"/>
      <c r="J253" s="244"/>
      <c r="K253" s="244"/>
      <c r="L253" s="249"/>
      <c r="M253" s="250"/>
      <c r="N253" s="251"/>
      <c r="O253" s="251"/>
      <c r="P253" s="251"/>
      <c r="Q253" s="251"/>
      <c r="R253" s="251"/>
      <c r="S253" s="251"/>
      <c r="T253" s="25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129</v>
      </c>
      <c r="AU253" s="253" t="s">
        <v>86</v>
      </c>
      <c r="AV253" s="14" t="s">
        <v>86</v>
      </c>
      <c r="AW253" s="14" t="s">
        <v>32</v>
      </c>
      <c r="AX253" s="14" t="s">
        <v>84</v>
      </c>
      <c r="AY253" s="253" t="s">
        <v>119</v>
      </c>
    </row>
    <row r="254" s="2" customFormat="1" ht="24.15" customHeight="1">
      <c r="A254" s="39"/>
      <c r="B254" s="40"/>
      <c r="C254" s="219" t="s">
        <v>454</v>
      </c>
      <c r="D254" s="219" t="s">
        <v>122</v>
      </c>
      <c r="E254" s="220" t="s">
        <v>455</v>
      </c>
      <c r="F254" s="221" t="s">
        <v>456</v>
      </c>
      <c r="G254" s="222" t="s">
        <v>250</v>
      </c>
      <c r="H254" s="223">
        <v>70</v>
      </c>
      <c r="I254" s="224"/>
      <c r="J254" s="225">
        <f>ROUND(I254*H254,2)</f>
        <v>0</v>
      </c>
      <c r="K254" s="221" t="s">
        <v>1</v>
      </c>
      <c r="L254" s="45"/>
      <c r="M254" s="226" t="s">
        <v>1</v>
      </c>
      <c r="N254" s="227" t="s">
        <v>41</v>
      </c>
      <c r="O254" s="92"/>
      <c r="P254" s="228">
        <f>O254*H254</f>
        <v>0</v>
      </c>
      <c r="Q254" s="228">
        <v>0.015400000000000001</v>
      </c>
      <c r="R254" s="228">
        <f>Q254*H254</f>
        <v>1.0780000000000001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134</v>
      </c>
      <c r="AT254" s="230" t="s">
        <v>122</v>
      </c>
      <c r="AU254" s="230" t="s">
        <v>86</v>
      </c>
      <c r="AY254" s="18" t="s">
        <v>119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84</v>
      </c>
      <c r="BK254" s="231">
        <f>ROUND(I254*H254,2)</f>
        <v>0</v>
      </c>
      <c r="BL254" s="18" t="s">
        <v>134</v>
      </c>
      <c r="BM254" s="230" t="s">
        <v>457</v>
      </c>
    </row>
    <row r="255" s="14" customFormat="1">
      <c r="A255" s="14"/>
      <c r="B255" s="243"/>
      <c r="C255" s="244"/>
      <c r="D255" s="234" t="s">
        <v>129</v>
      </c>
      <c r="E255" s="245" t="s">
        <v>1</v>
      </c>
      <c r="F255" s="246" t="s">
        <v>458</v>
      </c>
      <c r="G255" s="244"/>
      <c r="H255" s="247">
        <v>70</v>
      </c>
      <c r="I255" s="248"/>
      <c r="J255" s="244"/>
      <c r="K255" s="244"/>
      <c r="L255" s="249"/>
      <c r="M255" s="250"/>
      <c r="N255" s="251"/>
      <c r="O255" s="251"/>
      <c r="P255" s="251"/>
      <c r="Q255" s="251"/>
      <c r="R255" s="251"/>
      <c r="S255" s="251"/>
      <c r="T255" s="25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3" t="s">
        <v>129</v>
      </c>
      <c r="AU255" s="253" t="s">
        <v>86</v>
      </c>
      <c r="AV255" s="14" t="s">
        <v>86</v>
      </c>
      <c r="AW255" s="14" t="s">
        <v>32</v>
      </c>
      <c r="AX255" s="14" t="s">
        <v>84</v>
      </c>
      <c r="AY255" s="253" t="s">
        <v>119</v>
      </c>
    </row>
    <row r="256" s="2" customFormat="1" ht="24.15" customHeight="1">
      <c r="A256" s="39"/>
      <c r="B256" s="40"/>
      <c r="C256" s="219" t="s">
        <v>459</v>
      </c>
      <c r="D256" s="219" t="s">
        <v>122</v>
      </c>
      <c r="E256" s="220" t="s">
        <v>460</v>
      </c>
      <c r="F256" s="221" t="s">
        <v>461</v>
      </c>
      <c r="G256" s="222" t="s">
        <v>250</v>
      </c>
      <c r="H256" s="223">
        <v>32</v>
      </c>
      <c r="I256" s="224"/>
      <c r="J256" s="225">
        <f>ROUND(I256*H256,2)</f>
        <v>0</v>
      </c>
      <c r="K256" s="221" t="s">
        <v>1</v>
      </c>
      <c r="L256" s="45"/>
      <c r="M256" s="226" t="s">
        <v>1</v>
      </c>
      <c r="N256" s="227" t="s">
        <v>41</v>
      </c>
      <c r="O256" s="92"/>
      <c r="P256" s="228">
        <f>O256*H256</f>
        <v>0</v>
      </c>
      <c r="Q256" s="228">
        <v>0.015400000000000001</v>
      </c>
      <c r="R256" s="228">
        <f>Q256*H256</f>
        <v>0.49280000000000002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134</v>
      </c>
      <c r="AT256" s="230" t="s">
        <v>122</v>
      </c>
      <c r="AU256" s="230" t="s">
        <v>86</v>
      </c>
      <c r="AY256" s="18" t="s">
        <v>119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84</v>
      </c>
      <c r="BK256" s="231">
        <f>ROUND(I256*H256,2)</f>
        <v>0</v>
      </c>
      <c r="BL256" s="18" t="s">
        <v>134</v>
      </c>
      <c r="BM256" s="230" t="s">
        <v>462</v>
      </c>
    </row>
    <row r="257" s="14" customFormat="1">
      <c r="A257" s="14"/>
      <c r="B257" s="243"/>
      <c r="C257" s="244"/>
      <c r="D257" s="234" t="s">
        <v>129</v>
      </c>
      <c r="E257" s="245" t="s">
        <v>1</v>
      </c>
      <c r="F257" s="246" t="s">
        <v>383</v>
      </c>
      <c r="G257" s="244"/>
      <c r="H257" s="247">
        <v>32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129</v>
      </c>
      <c r="AU257" s="253" t="s">
        <v>86</v>
      </c>
      <c r="AV257" s="14" t="s">
        <v>86</v>
      </c>
      <c r="AW257" s="14" t="s">
        <v>32</v>
      </c>
      <c r="AX257" s="14" t="s">
        <v>84</v>
      </c>
      <c r="AY257" s="253" t="s">
        <v>119</v>
      </c>
    </row>
    <row r="258" s="2" customFormat="1" ht="78" customHeight="1">
      <c r="A258" s="39"/>
      <c r="B258" s="40"/>
      <c r="C258" s="219" t="s">
        <v>463</v>
      </c>
      <c r="D258" s="219" t="s">
        <v>122</v>
      </c>
      <c r="E258" s="220" t="s">
        <v>464</v>
      </c>
      <c r="F258" s="221" t="s">
        <v>465</v>
      </c>
      <c r="G258" s="222" t="s">
        <v>250</v>
      </c>
      <c r="H258" s="223">
        <v>80</v>
      </c>
      <c r="I258" s="224"/>
      <c r="J258" s="225">
        <f>ROUND(I258*H258,2)</f>
        <v>0</v>
      </c>
      <c r="K258" s="221" t="s">
        <v>238</v>
      </c>
      <c r="L258" s="45"/>
      <c r="M258" s="226" t="s">
        <v>1</v>
      </c>
      <c r="N258" s="227" t="s">
        <v>41</v>
      </c>
      <c r="O258" s="92"/>
      <c r="P258" s="228">
        <f>O258*H258</f>
        <v>0</v>
      </c>
      <c r="Q258" s="228">
        <v>0.089219999999999994</v>
      </c>
      <c r="R258" s="228">
        <f>Q258*H258</f>
        <v>7.1375999999999991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134</v>
      </c>
      <c r="AT258" s="230" t="s">
        <v>122</v>
      </c>
      <c r="AU258" s="230" t="s">
        <v>86</v>
      </c>
      <c r="AY258" s="18" t="s">
        <v>119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84</v>
      </c>
      <c r="BK258" s="231">
        <f>ROUND(I258*H258,2)</f>
        <v>0</v>
      </c>
      <c r="BL258" s="18" t="s">
        <v>134</v>
      </c>
      <c r="BM258" s="230" t="s">
        <v>466</v>
      </c>
    </row>
    <row r="259" s="14" customFormat="1">
      <c r="A259" s="14"/>
      <c r="B259" s="243"/>
      <c r="C259" s="244"/>
      <c r="D259" s="234" t="s">
        <v>129</v>
      </c>
      <c r="E259" s="245" t="s">
        <v>1</v>
      </c>
      <c r="F259" s="246" t="s">
        <v>448</v>
      </c>
      <c r="G259" s="244"/>
      <c r="H259" s="247">
        <v>80</v>
      </c>
      <c r="I259" s="248"/>
      <c r="J259" s="244"/>
      <c r="K259" s="244"/>
      <c r="L259" s="249"/>
      <c r="M259" s="250"/>
      <c r="N259" s="251"/>
      <c r="O259" s="251"/>
      <c r="P259" s="251"/>
      <c r="Q259" s="251"/>
      <c r="R259" s="251"/>
      <c r="S259" s="251"/>
      <c r="T259" s="25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3" t="s">
        <v>129</v>
      </c>
      <c r="AU259" s="253" t="s">
        <v>86</v>
      </c>
      <c r="AV259" s="14" t="s">
        <v>86</v>
      </c>
      <c r="AW259" s="14" t="s">
        <v>32</v>
      </c>
      <c r="AX259" s="14" t="s">
        <v>84</v>
      </c>
      <c r="AY259" s="253" t="s">
        <v>119</v>
      </c>
    </row>
    <row r="260" s="2" customFormat="1" ht="24.15" customHeight="1">
      <c r="A260" s="39"/>
      <c r="B260" s="40"/>
      <c r="C260" s="279" t="s">
        <v>467</v>
      </c>
      <c r="D260" s="279" t="s">
        <v>355</v>
      </c>
      <c r="E260" s="280" t="s">
        <v>468</v>
      </c>
      <c r="F260" s="281" t="s">
        <v>469</v>
      </c>
      <c r="G260" s="282" t="s">
        <v>250</v>
      </c>
      <c r="H260" s="283">
        <v>82.400000000000006</v>
      </c>
      <c r="I260" s="284"/>
      <c r="J260" s="285">
        <f>ROUND(I260*H260,2)</f>
        <v>0</v>
      </c>
      <c r="K260" s="281" t="s">
        <v>227</v>
      </c>
      <c r="L260" s="286"/>
      <c r="M260" s="287" t="s">
        <v>1</v>
      </c>
      <c r="N260" s="288" t="s">
        <v>41</v>
      </c>
      <c r="O260" s="92"/>
      <c r="P260" s="228">
        <f>O260*H260</f>
        <v>0</v>
      </c>
      <c r="Q260" s="228">
        <v>0.13200000000000001</v>
      </c>
      <c r="R260" s="228">
        <f>Q260*H260</f>
        <v>10.876800000000001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166</v>
      </c>
      <c r="AT260" s="230" t="s">
        <v>355</v>
      </c>
      <c r="AU260" s="230" t="s">
        <v>86</v>
      </c>
      <c r="AY260" s="18" t="s">
        <v>119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84</v>
      </c>
      <c r="BK260" s="231">
        <f>ROUND(I260*H260,2)</f>
        <v>0</v>
      </c>
      <c r="BL260" s="18" t="s">
        <v>134</v>
      </c>
      <c r="BM260" s="230" t="s">
        <v>470</v>
      </c>
    </row>
    <row r="261" s="14" customFormat="1">
      <c r="A261" s="14"/>
      <c r="B261" s="243"/>
      <c r="C261" s="244"/>
      <c r="D261" s="234" t="s">
        <v>129</v>
      </c>
      <c r="E261" s="245" t="s">
        <v>1</v>
      </c>
      <c r="F261" s="246" t="s">
        <v>448</v>
      </c>
      <c r="G261" s="244"/>
      <c r="H261" s="247">
        <v>80</v>
      </c>
      <c r="I261" s="248"/>
      <c r="J261" s="244"/>
      <c r="K261" s="244"/>
      <c r="L261" s="249"/>
      <c r="M261" s="250"/>
      <c r="N261" s="251"/>
      <c r="O261" s="251"/>
      <c r="P261" s="251"/>
      <c r="Q261" s="251"/>
      <c r="R261" s="251"/>
      <c r="S261" s="251"/>
      <c r="T261" s="25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3" t="s">
        <v>129</v>
      </c>
      <c r="AU261" s="253" t="s">
        <v>86</v>
      </c>
      <c r="AV261" s="14" t="s">
        <v>86</v>
      </c>
      <c r="AW261" s="14" t="s">
        <v>32</v>
      </c>
      <c r="AX261" s="14" t="s">
        <v>84</v>
      </c>
      <c r="AY261" s="253" t="s">
        <v>119</v>
      </c>
    </row>
    <row r="262" s="14" customFormat="1">
      <c r="A262" s="14"/>
      <c r="B262" s="243"/>
      <c r="C262" s="244"/>
      <c r="D262" s="234" t="s">
        <v>129</v>
      </c>
      <c r="E262" s="244"/>
      <c r="F262" s="246" t="s">
        <v>471</v>
      </c>
      <c r="G262" s="244"/>
      <c r="H262" s="247">
        <v>82.400000000000006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3" t="s">
        <v>129</v>
      </c>
      <c r="AU262" s="253" t="s">
        <v>86</v>
      </c>
      <c r="AV262" s="14" t="s">
        <v>86</v>
      </c>
      <c r="AW262" s="14" t="s">
        <v>4</v>
      </c>
      <c r="AX262" s="14" t="s">
        <v>84</v>
      </c>
      <c r="AY262" s="253" t="s">
        <v>119</v>
      </c>
    </row>
    <row r="263" s="12" customFormat="1" ht="22.8" customHeight="1">
      <c r="A263" s="12"/>
      <c r="B263" s="203"/>
      <c r="C263" s="204"/>
      <c r="D263" s="205" t="s">
        <v>75</v>
      </c>
      <c r="E263" s="217" t="s">
        <v>173</v>
      </c>
      <c r="F263" s="217" t="s">
        <v>472</v>
      </c>
      <c r="G263" s="204"/>
      <c r="H263" s="204"/>
      <c r="I263" s="207"/>
      <c r="J263" s="218">
        <f>BK263</f>
        <v>0</v>
      </c>
      <c r="K263" s="204"/>
      <c r="L263" s="209"/>
      <c r="M263" s="210"/>
      <c r="N263" s="211"/>
      <c r="O263" s="211"/>
      <c r="P263" s="212">
        <f>SUM(P264:P298)</f>
        <v>0</v>
      </c>
      <c r="Q263" s="211"/>
      <c r="R263" s="212">
        <f>SUM(R264:R298)</f>
        <v>28.1262452</v>
      </c>
      <c r="S263" s="211"/>
      <c r="T263" s="213">
        <f>SUM(T264:T298)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14" t="s">
        <v>84</v>
      </c>
      <c r="AT263" s="215" t="s">
        <v>75</v>
      </c>
      <c r="AU263" s="215" t="s">
        <v>84</v>
      </c>
      <c r="AY263" s="214" t="s">
        <v>119</v>
      </c>
      <c r="BK263" s="216">
        <f>SUM(BK264:BK298)</f>
        <v>0</v>
      </c>
    </row>
    <row r="264" s="2" customFormat="1" ht="49.05" customHeight="1">
      <c r="A264" s="39"/>
      <c r="B264" s="40"/>
      <c r="C264" s="219" t="s">
        <v>473</v>
      </c>
      <c r="D264" s="219" t="s">
        <v>122</v>
      </c>
      <c r="E264" s="220" t="s">
        <v>474</v>
      </c>
      <c r="F264" s="221" t="s">
        <v>475</v>
      </c>
      <c r="G264" s="222" t="s">
        <v>298</v>
      </c>
      <c r="H264" s="223">
        <v>115</v>
      </c>
      <c r="I264" s="224"/>
      <c r="J264" s="225">
        <f>ROUND(I264*H264,2)</f>
        <v>0</v>
      </c>
      <c r="K264" s="221" t="s">
        <v>271</v>
      </c>
      <c r="L264" s="45"/>
      <c r="M264" s="226" t="s">
        <v>1</v>
      </c>
      <c r="N264" s="227" t="s">
        <v>41</v>
      </c>
      <c r="O264" s="92"/>
      <c r="P264" s="228">
        <f>O264*H264</f>
        <v>0</v>
      </c>
      <c r="Q264" s="228">
        <v>0.16849</v>
      </c>
      <c r="R264" s="228">
        <f>Q264*H264</f>
        <v>19.376349999999999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134</v>
      </c>
      <c r="AT264" s="230" t="s">
        <v>122</v>
      </c>
      <c r="AU264" s="230" t="s">
        <v>86</v>
      </c>
      <c r="AY264" s="18" t="s">
        <v>119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84</v>
      </c>
      <c r="BK264" s="231">
        <f>ROUND(I264*H264,2)</f>
        <v>0</v>
      </c>
      <c r="BL264" s="18" t="s">
        <v>134</v>
      </c>
      <c r="BM264" s="230" t="s">
        <v>476</v>
      </c>
    </row>
    <row r="265" s="13" customFormat="1">
      <c r="A265" s="13"/>
      <c r="B265" s="232"/>
      <c r="C265" s="233"/>
      <c r="D265" s="234" t="s">
        <v>129</v>
      </c>
      <c r="E265" s="235" t="s">
        <v>1</v>
      </c>
      <c r="F265" s="236" t="s">
        <v>477</v>
      </c>
      <c r="G265" s="233"/>
      <c r="H265" s="235" t="s">
        <v>1</v>
      </c>
      <c r="I265" s="237"/>
      <c r="J265" s="233"/>
      <c r="K265" s="233"/>
      <c r="L265" s="238"/>
      <c r="M265" s="239"/>
      <c r="N265" s="240"/>
      <c r="O265" s="240"/>
      <c r="P265" s="240"/>
      <c r="Q265" s="240"/>
      <c r="R265" s="240"/>
      <c r="S265" s="240"/>
      <c r="T265" s="24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2" t="s">
        <v>129</v>
      </c>
      <c r="AU265" s="242" t="s">
        <v>86</v>
      </c>
      <c r="AV265" s="13" t="s">
        <v>84</v>
      </c>
      <c r="AW265" s="13" t="s">
        <v>32</v>
      </c>
      <c r="AX265" s="13" t="s">
        <v>76</v>
      </c>
      <c r="AY265" s="242" t="s">
        <v>119</v>
      </c>
    </row>
    <row r="266" s="14" customFormat="1">
      <c r="A266" s="14"/>
      <c r="B266" s="243"/>
      <c r="C266" s="244"/>
      <c r="D266" s="234" t="s">
        <v>129</v>
      </c>
      <c r="E266" s="245" t="s">
        <v>1</v>
      </c>
      <c r="F266" s="246" t="s">
        <v>373</v>
      </c>
      <c r="G266" s="244"/>
      <c r="H266" s="247">
        <v>30</v>
      </c>
      <c r="I266" s="248"/>
      <c r="J266" s="244"/>
      <c r="K266" s="244"/>
      <c r="L266" s="249"/>
      <c r="M266" s="250"/>
      <c r="N266" s="251"/>
      <c r="O266" s="251"/>
      <c r="P266" s="251"/>
      <c r="Q266" s="251"/>
      <c r="R266" s="251"/>
      <c r="S266" s="251"/>
      <c r="T266" s="25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3" t="s">
        <v>129</v>
      </c>
      <c r="AU266" s="253" t="s">
        <v>86</v>
      </c>
      <c r="AV266" s="14" t="s">
        <v>86</v>
      </c>
      <c r="AW266" s="14" t="s">
        <v>32</v>
      </c>
      <c r="AX266" s="14" t="s">
        <v>76</v>
      </c>
      <c r="AY266" s="253" t="s">
        <v>119</v>
      </c>
    </row>
    <row r="267" s="13" customFormat="1">
      <c r="A267" s="13"/>
      <c r="B267" s="232"/>
      <c r="C267" s="233"/>
      <c r="D267" s="234" t="s">
        <v>129</v>
      </c>
      <c r="E267" s="235" t="s">
        <v>1</v>
      </c>
      <c r="F267" s="236" t="s">
        <v>478</v>
      </c>
      <c r="G267" s="233"/>
      <c r="H267" s="235" t="s">
        <v>1</v>
      </c>
      <c r="I267" s="237"/>
      <c r="J267" s="233"/>
      <c r="K267" s="233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129</v>
      </c>
      <c r="AU267" s="242" t="s">
        <v>86</v>
      </c>
      <c r="AV267" s="13" t="s">
        <v>84</v>
      </c>
      <c r="AW267" s="13" t="s">
        <v>32</v>
      </c>
      <c r="AX267" s="13" t="s">
        <v>76</v>
      </c>
      <c r="AY267" s="242" t="s">
        <v>119</v>
      </c>
    </row>
    <row r="268" s="14" customFormat="1">
      <c r="A268" s="14"/>
      <c r="B268" s="243"/>
      <c r="C268" s="244"/>
      <c r="D268" s="234" t="s">
        <v>129</v>
      </c>
      <c r="E268" s="245" t="s">
        <v>1</v>
      </c>
      <c r="F268" s="246" t="s">
        <v>479</v>
      </c>
      <c r="G268" s="244"/>
      <c r="H268" s="247">
        <v>85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129</v>
      </c>
      <c r="AU268" s="253" t="s">
        <v>86</v>
      </c>
      <c r="AV268" s="14" t="s">
        <v>86</v>
      </c>
      <c r="AW268" s="14" t="s">
        <v>32</v>
      </c>
      <c r="AX268" s="14" t="s">
        <v>76</v>
      </c>
      <c r="AY268" s="253" t="s">
        <v>119</v>
      </c>
    </row>
    <row r="269" s="16" customFormat="1">
      <c r="A269" s="16"/>
      <c r="B269" s="268"/>
      <c r="C269" s="269"/>
      <c r="D269" s="234" t="s">
        <v>129</v>
      </c>
      <c r="E269" s="270" t="s">
        <v>1</v>
      </c>
      <c r="F269" s="271" t="s">
        <v>235</v>
      </c>
      <c r="G269" s="269"/>
      <c r="H269" s="272">
        <v>115</v>
      </c>
      <c r="I269" s="273"/>
      <c r="J269" s="269"/>
      <c r="K269" s="269"/>
      <c r="L269" s="274"/>
      <c r="M269" s="275"/>
      <c r="N269" s="276"/>
      <c r="O269" s="276"/>
      <c r="P269" s="276"/>
      <c r="Q269" s="276"/>
      <c r="R269" s="276"/>
      <c r="S269" s="276"/>
      <c r="T269" s="277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T269" s="278" t="s">
        <v>129</v>
      </c>
      <c r="AU269" s="278" t="s">
        <v>86</v>
      </c>
      <c r="AV269" s="16" t="s">
        <v>134</v>
      </c>
      <c r="AW269" s="16" t="s">
        <v>32</v>
      </c>
      <c r="AX269" s="16" t="s">
        <v>84</v>
      </c>
      <c r="AY269" s="278" t="s">
        <v>119</v>
      </c>
    </row>
    <row r="270" s="2" customFormat="1" ht="16.5" customHeight="1">
      <c r="A270" s="39"/>
      <c r="B270" s="40"/>
      <c r="C270" s="279" t="s">
        <v>300</v>
      </c>
      <c r="D270" s="279" t="s">
        <v>355</v>
      </c>
      <c r="E270" s="280" t="s">
        <v>480</v>
      </c>
      <c r="F270" s="281" t="s">
        <v>481</v>
      </c>
      <c r="G270" s="282" t="s">
        <v>298</v>
      </c>
      <c r="H270" s="283">
        <v>48.960000000000001</v>
      </c>
      <c r="I270" s="284"/>
      <c r="J270" s="285">
        <f>ROUND(I270*H270,2)</f>
        <v>0</v>
      </c>
      <c r="K270" s="281" t="s">
        <v>271</v>
      </c>
      <c r="L270" s="286"/>
      <c r="M270" s="287" t="s">
        <v>1</v>
      </c>
      <c r="N270" s="288" t="s">
        <v>41</v>
      </c>
      <c r="O270" s="92"/>
      <c r="P270" s="228">
        <f>O270*H270</f>
        <v>0</v>
      </c>
      <c r="Q270" s="228">
        <v>0.056120000000000003</v>
      </c>
      <c r="R270" s="228">
        <f>Q270*H270</f>
        <v>2.7476352000000004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166</v>
      </c>
      <c r="AT270" s="230" t="s">
        <v>355</v>
      </c>
      <c r="AU270" s="230" t="s">
        <v>86</v>
      </c>
      <c r="AY270" s="18" t="s">
        <v>119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84</v>
      </c>
      <c r="BK270" s="231">
        <f>ROUND(I270*H270,2)</f>
        <v>0</v>
      </c>
      <c r="BL270" s="18" t="s">
        <v>134</v>
      </c>
      <c r="BM270" s="230" t="s">
        <v>482</v>
      </c>
    </row>
    <row r="271" s="13" customFormat="1">
      <c r="A271" s="13"/>
      <c r="B271" s="232"/>
      <c r="C271" s="233"/>
      <c r="D271" s="234" t="s">
        <v>129</v>
      </c>
      <c r="E271" s="235" t="s">
        <v>1</v>
      </c>
      <c r="F271" s="236" t="s">
        <v>483</v>
      </c>
      <c r="G271" s="233"/>
      <c r="H271" s="235" t="s">
        <v>1</v>
      </c>
      <c r="I271" s="237"/>
      <c r="J271" s="233"/>
      <c r="K271" s="233"/>
      <c r="L271" s="238"/>
      <c r="M271" s="239"/>
      <c r="N271" s="240"/>
      <c r="O271" s="240"/>
      <c r="P271" s="240"/>
      <c r="Q271" s="240"/>
      <c r="R271" s="240"/>
      <c r="S271" s="240"/>
      <c r="T271" s="24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2" t="s">
        <v>129</v>
      </c>
      <c r="AU271" s="242" t="s">
        <v>86</v>
      </c>
      <c r="AV271" s="13" t="s">
        <v>84</v>
      </c>
      <c r="AW271" s="13" t="s">
        <v>32</v>
      </c>
      <c r="AX271" s="13" t="s">
        <v>76</v>
      </c>
      <c r="AY271" s="242" t="s">
        <v>119</v>
      </c>
    </row>
    <row r="272" s="14" customFormat="1">
      <c r="A272" s="14"/>
      <c r="B272" s="243"/>
      <c r="C272" s="244"/>
      <c r="D272" s="234" t="s">
        <v>129</v>
      </c>
      <c r="E272" s="245" t="s">
        <v>1</v>
      </c>
      <c r="F272" s="246" t="s">
        <v>484</v>
      </c>
      <c r="G272" s="244"/>
      <c r="H272" s="247">
        <v>48</v>
      </c>
      <c r="I272" s="248"/>
      <c r="J272" s="244"/>
      <c r="K272" s="244"/>
      <c r="L272" s="249"/>
      <c r="M272" s="250"/>
      <c r="N272" s="251"/>
      <c r="O272" s="251"/>
      <c r="P272" s="251"/>
      <c r="Q272" s="251"/>
      <c r="R272" s="251"/>
      <c r="S272" s="251"/>
      <c r="T272" s="25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3" t="s">
        <v>129</v>
      </c>
      <c r="AU272" s="253" t="s">
        <v>86</v>
      </c>
      <c r="AV272" s="14" t="s">
        <v>86</v>
      </c>
      <c r="AW272" s="14" t="s">
        <v>32</v>
      </c>
      <c r="AX272" s="14" t="s">
        <v>84</v>
      </c>
      <c r="AY272" s="253" t="s">
        <v>119</v>
      </c>
    </row>
    <row r="273" s="14" customFormat="1">
      <c r="A273" s="14"/>
      <c r="B273" s="243"/>
      <c r="C273" s="244"/>
      <c r="D273" s="234" t="s">
        <v>129</v>
      </c>
      <c r="E273" s="244"/>
      <c r="F273" s="246" t="s">
        <v>485</v>
      </c>
      <c r="G273" s="244"/>
      <c r="H273" s="247">
        <v>48.960000000000001</v>
      </c>
      <c r="I273" s="248"/>
      <c r="J273" s="244"/>
      <c r="K273" s="244"/>
      <c r="L273" s="249"/>
      <c r="M273" s="250"/>
      <c r="N273" s="251"/>
      <c r="O273" s="251"/>
      <c r="P273" s="251"/>
      <c r="Q273" s="251"/>
      <c r="R273" s="251"/>
      <c r="S273" s="251"/>
      <c r="T273" s="25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3" t="s">
        <v>129</v>
      </c>
      <c r="AU273" s="253" t="s">
        <v>86</v>
      </c>
      <c r="AV273" s="14" t="s">
        <v>86</v>
      </c>
      <c r="AW273" s="14" t="s">
        <v>4</v>
      </c>
      <c r="AX273" s="14" t="s">
        <v>84</v>
      </c>
      <c r="AY273" s="253" t="s">
        <v>119</v>
      </c>
    </row>
    <row r="274" s="2" customFormat="1" ht="16.5" customHeight="1">
      <c r="A274" s="39"/>
      <c r="B274" s="40"/>
      <c r="C274" s="279" t="s">
        <v>486</v>
      </c>
      <c r="D274" s="279" t="s">
        <v>355</v>
      </c>
      <c r="E274" s="280" t="s">
        <v>487</v>
      </c>
      <c r="F274" s="281" t="s">
        <v>488</v>
      </c>
      <c r="G274" s="282" t="s">
        <v>298</v>
      </c>
      <c r="H274" s="283">
        <v>86.700000000000003</v>
      </c>
      <c r="I274" s="284"/>
      <c r="J274" s="285">
        <f>ROUND(I274*H274,2)</f>
        <v>0</v>
      </c>
      <c r="K274" s="281" t="s">
        <v>256</v>
      </c>
      <c r="L274" s="286"/>
      <c r="M274" s="287" t="s">
        <v>1</v>
      </c>
      <c r="N274" s="288" t="s">
        <v>41</v>
      </c>
      <c r="O274" s="92"/>
      <c r="P274" s="228">
        <f>O274*H274</f>
        <v>0</v>
      </c>
      <c r="Q274" s="228">
        <v>0.021999999999999999</v>
      </c>
      <c r="R274" s="228">
        <f>Q274*H274</f>
        <v>1.9074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166</v>
      </c>
      <c r="AT274" s="230" t="s">
        <v>355</v>
      </c>
      <c r="AU274" s="230" t="s">
        <v>86</v>
      </c>
      <c r="AY274" s="18" t="s">
        <v>119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84</v>
      </c>
      <c r="BK274" s="231">
        <f>ROUND(I274*H274,2)</f>
        <v>0</v>
      </c>
      <c r="BL274" s="18" t="s">
        <v>134</v>
      </c>
      <c r="BM274" s="230" t="s">
        <v>489</v>
      </c>
    </row>
    <row r="275" s="14" customFormat="1">
      <c r="A275" s="14"/>
      <c r="B275" s="243"/>
      <c r="C275" s="244"/>
      <c r="D275" s="234" t="s">
        <v>129</v>
      </c>
      <c r="E275" s="245" t="s">
        <v>1</v>
      </c>
      <c r="F275" s="246" t="s">
        <v>479</v>
      </c>
      <c r="G275" s="244"/>
      <c r="H275" s="247">
        <v>85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129</v>
      </c>
      <c r="AU275" s="253" t="s">
        <v>86</v>
      </c>
      <c r="AV275" s="14" t="s">
        <v>86</v>
      </c>
      <c r="AW275" s="14" t="s">
        <v>32</v>
      </c>
      <c r="AX275" s="14" t="s">
        <v>84</v>
      </c>
      <c r="AY275" s="253" t="s">
        <v>119</v>
      </c>
    </row>
    <row r="276" s="14" customFormat="1">
      <c r="A276" s="14"/>
      <c r="B276" s="243"/>
      <c r="C276" s="244"/>
      <c r="D276" s="234" t="s">
        <v>129</v>
      </c>
      <c r="E276" s="244"/>
      <c r="F276" s="246" t="s">
        <v>490</v>
      </c>
      <c r="G276" s="244"/>
      <c r="H276" s="247">
        <v>86.700000000000003</v>
      </c>
      <c r="I276" s="248"/>
      <c r="J276" s="244"/>
      <c r="K276" s="244"/>
      <c r="L276" s="249"/>
      <c r="M276" s="250"/>
      <c r="N276" s="251"/>
      <c r="O276" s="251"/>
      <c r="P276" s="251"/>
      <c r="Q276" s="251"/>
      <c r="R276" s="251"/>
      <c r="S276" s="251"/>
      <c r="T276" s="252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3" t="s">
        <v>129</v>
      </c>
      <c r="AU276" s="253" t="s">
        <v>86</v>
      </c>
      <c r="AV276" s="14" t="s">
        <v>86</v>
      </c>
      <c r="AW276" s="14" t="s">
        <v>4</v>
      </c>
      <c r="AX276" s="14" t="s">
        <v>84</v>
      </c>
      <c r="AY276" s="253" t="s">
        <v>119</v>
      </c>
    </row>
    <row r="277" s="2" customFormat="1" ht="49.05" customHeight="1">
      <c r="A277" s="39"/>
      <c r="B277" s="40"/>
      <c r="C277" s="219" t="s">
        <v>491</v>
      </c>
      <c r="D277" s="219" t="s">
        <v>122</v>
      </c>
      <c r="E277" s="220" t="s">
        <v>492</v>
      </c>
      <c r="F277" s="221" t="s">
        <v>493</v>
      </c>
      <c r="G277" s="222" t="s">
        <v>298</v>
      </c>
      <c r="H277" s="223">
        <v>18</v>
      </c>
      <c r="I277" s="224"/>
      <c r="J277" s="225">
        <f>ROUND(I277*H277,2)</f>
        <v>0</v>
      </c>
      <c r="K277" s="221" t="s">
        <v>238</v>
      </c>
      <c r="L277" s="45"/>
      <c r="M277" s="226" t="s">
        <v>1</v>
      </c>
      <c r="N277" s="227" t="s">
        <v>41</v>
      </c>
      <c r="O277" s="92"/>
      <c r="P277" s="228">
        <f>O277*H277</f>
        <v>0</v>
      </c>
      <c r="Q277" s="228">
        <v>0.14041999999999999</v>
      </c>
      <c r="R277" s="228">
        <f>Q277*H277</f>
        <v>2.5275599999999998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134</v>
      </c>
      <c r="AT277" s="230" t="s">
        <v>122</v>
      </c>
      <c r="AU277" s="230" t="s">
        <v>86</v>
      </c>
      <c r="AY277" s="18" t="s">
        <v>119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84</v>
      </c>
      <c r="BK277" s="231">
        <f>ROUND(I277*H277,2)</f>
        <v>0</v>
      </c>
      <c r="BL277" s="18" t="s">
        <v>134</v>
      </c>
      <c r="BM277" s="230" t="s">
        <v>494</v>
      </c>
    </row>
    <row r="278" s="14" customFormat="1">
      <c r="A278" s="14"/>
      <c r="B278" s="243"/>
      <c r="C278" s="244"/>
      <c r="D278" s="234" t="s">
        <v>129</v>
      </c>
      <c r="E278" s="245" t="s">
        <v>1</v>
      </c>
      <c r="F278" s="246" t="s">
        <v>314</v>
      </c>
      <c r="G278" s="244"/>
      <c r="H278" s="247">
        <v>18</v>
      </c>
      <c r="I278" s="248"/>
      <c r="J278" s="244"/>
      <c r="K278" s="244"/>
      <c r="L278" s="249"/>
      <c r="M278" s="250"/>
      <c r="N278" s="251"/>
      <c r="O278" s="251"/>
      <c r="P278" s="251"/>
      <c r="Q278" s="251"/>
      <c r="R278" s="251"/>
      <c r="S278" s="251"/>
      <c r="T278" s="25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3" t="s">
        <v>129</v>
      </c>
      <c r="AU278" s="253" t="s">
        <v>86</v>
      </c>
      <c r="AV278" s="14" t="s">
        <v>86</v>
      </c>
      <c r="AW278" s="14" t="s">
        <v>32</v>
      </c>
      <c r="AX278" s="14" t="s">
        <v>84</v>
      </c>
      <c r="AY278" s="253" t="s">
        <v>119</v>
      </c>
    </row>
    <row r="279" s="2" customFormat="1" ht="24.15" customHeight="1">
      <c r="A279" s="39"/>
      <c r="B279" s="40"/>
      <c r="C279" s="219" t="s">
        <v>495</v>
      </c>
      <c r="D279" s="219" t="s">
        <v>122</v>
      </c>
      <c r="E279" s="220" t="s">
        <v>496</v>
      </c>
      <c r="F279" s="221" t="s">
        <v>497</v>
      </c>
      <c r="G279" s="222" t="s">
        <v>196</v>
      </c>
      <c r="H279" s="223">
        <v>1</v>
      </c>
      <c r="I279" s="224"/>
      <c r="J279" s="225">
        <f>ROUND(I279*H279,2)</f>
        <v>0</v>
      </c>
      <c r="K279" s="221" t="s">
        <v>1</v>
      </c>
      <c r="L279" s="45"/>
      <c r="M279" s="226" t="s">
        <v>1</v>
      </c>
      <c r="N279" s="227" t="s">
        <v>41</v>
      </c>
      <c r="O279" s="92"/>
      <c r="P279" s="228">
        <f>O279*H279</f>
        <v>0</v>
      </c>
      <c r="Q279" s="228">
        <v>0.41099999999999998</v>
      </c>
      <c r="R279" s="228">
        <f>Q279*H279</f>
        <v>0.41099999999999998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134</v>
      </c>
      <c r="AT279" s="230" t="s">
        <v>122</v>
      </c>
      <c r="AU279" s="230" t="s">
        <v>86</v>
      </c>
      <c r="AY279" s="18" t="s">
        <v>119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84</v>
      </c>
      <c r="BK279" s="231">
        <f>ROUND(I279*H279,2)</f>
        <v>0</v>
      </c>
      <c r="BL279" s="18" t="s">
        <v>134</v>
      </c>
      <c r="BM279" s="230" t="s">
        <v>498</v>
      </c>
    </row>
    <row r="280" s="14" customFormat="1">
      <c r="A280" s="14"/>
      <c r="B280" s="243"/>
      <c r="C280" s="244"/>
      <c r="D280" s="234" t="s">
        <v>129</v>
      </c>
      <c r="E280" s="245" t="s">
        <v>1</v>
      </c>
      <c r="F280" s="246" t="s">
        <v>84</v>
      </c>
      <c r="G280" s="244"/>
      <c r="H280" s="247">
        <v>1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3" t="s">
        <v>129</v>
      </c>
      <c r="AU280" s="253" t="s">
        <v>86</v>
      </c>
      <c r="AV280" s="14" t="s">
        <v>86</v>
      </c>
      <c r="AW280" s="14" t="s">
        <v>32</v>
      </c>
      <c r="AX280" s="14" t="s">
        <v>84</v>
      </c>
      <c r="AY280" s="253" t="s">
        <v>119</v>
      </c>
    </row>
    <row r="281" s="2" customFormat="1" ht="24.15" customHeight="1">
      <c r="A281" s="39"/>
      <c r="B281" s="40"/>
      <c r="C281" s="279" t="s">
        <v>273</v>
      </c>
      <c r="D281" s="279" t="s">
        <v>355</v>
      </c>
      <c r="E281" s="280" t="s">
        <v>499</v>
      </c>
      <c r="F281" s="281" t="s">
        <v>500</v>
      </c>
      <c r="G281" s="282" t="s">
        <v>263</v>
      </c>
      <c r="H281" s="283">
        <v>1</v>
      </c>
      <c r="I281" s="284"/>
      <c r="J281" s="285">
        <f>ROUND(I281*H281,2)</f>
        <v>0</v>
      </c>
      <c r="K281" s="281" t="s">
        <v>1</v>
      </c>
      <c r="L281" s="286"/>
      <c r="M281" s="287" t="s">
        <v>1</v>
      </c>
      <c r="N281" s="288" t="s">
        <v>41</v>
      </c>
      <c r="O281" s="92"/>
      <c r="P281" s="228">
        <f>O281*H281</f>
        <v>0</v>
      </c>
      <c r="Q281" s="228">
        <v>0.023</v>
      </c>
      <c r="R281" s="228">
        <f>Q281*H281</f>
        <v>0.023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166</v>
      </c>
      <c r="AT281" s="230" t="s">
        <v>355</v>
      </c>
      <c r="AU281" s="230" t="s">
        <v>86</v>
      </c>
      <c r="AY281" s="18" t="s">
        <v>119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84</v>
      </c>
      <c r="BK281" s="231">
        <f>ROUND(I281*H281,2)</f>
        <v>0</v>
      </c>
      <c r="BL281" s="18" t="s">
        <v>134</v>
      </c>
      <c r="BM281" s="230" t="s">
        <v>501</v>
      </c>
    </row>
    <row r="282" s="14" customFormat="1">
      <c r="A282" s="14"/>
      <c r="B282" s="243"/>
      <c r="C282" s="244"/>
      <c r="D282" s="234" t="s">
        <v>129</v>
      </c>
      <c r="E282" s="245" t="s">
        <v>1</v>
      </c>
      <c r="F282" s="246" t="s">
        <v>84</v>
      </c>
      <c r="G282" s="244"/>
      <c r="H282" s="247">
        <v>1</v>
      </c>
      <c r="I282" s="248"/>
      <c r="J282" s="244"/>
      <c r="K282" s="244"/>
      <c r="L282" s="249"/>
      <c r="M282" s="250"/>
      <c r="N282" s="251"/>
      <c r="O282" s="251"/>
      <c r="P282" s="251"/>
      <c r="Q282" s="251"/>
      <c r="R282" s="251"/>
      <c r="S282" s="251"/>
      <c r="T282" s="252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3" t="s">
        <v>129</v>
      </c>
      <c r="AU282" s="253" t="s">
        <v>86</v>
      </c>
      <c r="AV282" s="14" t="s">
        <v>86</v>
      </c>
      <c r="AW282" s="14" t="s">
        <v>32</v>
      </c>
      <c r="AX282" s="14" t="s">
        <v>84</v>
      </c>
      <c r="AY282" s="253" t="s">
        <v>119</v>
      </c>
    </row>
    <row r="283" s="2" customFormat="1" ht="24.15" customHeight="1">
      <c r="A283" s="39"/>
      <c r="B283" s="40"/>
      <c r="C283" s="279" t="s">
        <v>502</v>
      </c>
      <c r="D283" s="279" t="s">
        <v>355</v>
      </c>
      <c r="E283" s="280" t="s">
        <v>503</v>
      </c>
      <c r="F283" s="281" t="s">
        <v>504</v>
      </c>
      <c r="G283" s="282" t="s">
        <v>263</v>
      </c>
      <c r="H283" s="283">
        <v>1</v>
      </c>
      <c r="I283" s="284"/>
      <c r="J283" s="285">
        <f>ROUND(I283*H283,2)</f>
        <v>0</v>
      </c>
      <c r="K283" s="281" t="s">
        <v>1</v>
      </c>
      <c r="L283" s="286"/>
      <c r="M283" s="287" t="s">
        <v>1</v>
      </c>
      <c r="N283" s="288" t="s">
        <v>41</v>
      </c>
      <c r="O283" s="92"/>
      <c r="P283" s="228">
        <f>O283*H283</f>
        <v>0</v>
      </c>
      <c r="Q283" s="228">
        <v>0.023</v>
      </c>
      <c r="R283" s="228">
        <f>Q283*H283</f>
        <v>0.023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166</v>
      </c>
      <c r="AT283" s="230" t="s">
        <v>355</v>
      </c>
      <c r="AU283" s="230" t="s">
        <v>86</v>
      </c>
      <c r="AY283" s="18" t="s">
        <v>119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84</v>
      </c>
      <c r="BK283" s="231">
        <f>ROUND(I283*H283,2)</f>
        <v>0</v>
      </c>
      <c r="BL283" s="18" t="s">
        <v>134</v>
      </c>
      <c r="BM283" s="230" t="s">
        <v>505</v>
      </c>
    </row>
    <row r="284" s="14" customFormat="1">
      <c r="A284" s="14"/>
      <c r="B284" s="243"/>
      <c r="C284" s="244"/>
      <c r="D284" s="234" t="s">
        <v>129</v>
      </c>
      <c r="E284" s="245" t="s">
        <v>1</v>
      </c>
      <c r="F284" s="246" t="s">
        <v>84</v>
      </c>
      <c r="G284" s="244"/>
      <c r="H284" s="247">
        <v>1</v>
      </c>
      <c r="I284" s="248"/>
      <c r="J284" s="244"/>
      <c r="K284" s="244"/>
      <c r="L284" s="249"/>
      <c r="M284" s="250"/>
      <c r="N284" s="251"/>
      <c r="O284" s="251"/>
      <c r="P284" s="251"/>
      <c r="Q284" s="251"/>
      <c r="R284" s="251"/>
      <c r="S284" s="251"/>
      <c r="T284" s="25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3" t="s">
        <v>129</v>
      </c>
      <c r="AU284" s="253" t="s">
        <v>86</v>
      </c>
      <c r="AV284" s="14" t="s">
        <v>86</v>
      </c>
      <c r="AW284" s="14" t="s">
        <v>32</v>
      </c>
      <c r="AX284" s="14" t="s">
        <v>84</v>
      </c>
      <c r="AY284" s="253" t="s">
        <v>119</v>
      </c>
    </row>
    <row r="285" s="2" customFormat="1" ht="24.15" customHeight="1">
      <c r="A285" s="39"/>
      <c r="B285" s="40"/>
      <c r="C285" s="279" t="s">
        <v>506</v>
      </c>
      <c r="D285" s="279" t="s">
        <v>355</v>
      </c>
      <c r="E285" s="280" t="s">
        <v>507</v>
      </c>
      <c r="F285" s="281" t="s">
        <v>508</v>
      </c>
      <c r="G285" s="282" t="s">
        <v>263</v>
      </c>
      <c r="H285" s="283">
        <v>1</v>
      </c>
      <c r="I285" s="284"/>
      <c r="J285" s="285">
        <f>ROUND(I285*H285,2)</f>
        <v>0</v>
      </c>
      <c r="K285" s="281" t="s">
        <v>1</v>
      </c>
      <c r="L285" s="286"/>
      <c r="M285" s="287" t="s">
        <v>1</v>
      </c>
      <c r="N285" s="288" t="s">
        <v>41</v>
      </c>
      <c r="O285" s="92"/>
      <c r="P285" s="228">
        <f>O285*H285</f>
        <v>0</v>
      </c>
      <c r="Q285" s="228">
        <v>0.023</v>
      </c>
      <c r="R285" s="228">
        <f>Q285*H285</f>
        <v>0.023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166</v>
      </c>
      <c r="AT285" s="230" t="s">
        <v>355</v>
      </c>
      <c r="AU285" s="230" t="s">
        <v>86</v>
      </c>
      <c r="AY285" s="18" t="s">
        <v>119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84</v>
      </c>
      <c r="BK285" s="231">
        <f>ROUND(I285*H285,2)</f>
        <v>0</v>
      </c>
      <c r="BL285" s="18" t="s">
        <v>134</v>
      </c>
      <c r="BM285" s="230" t="s">
        <v>509</v>
      </c>
    </row>
    <row r="286" s="14" customFormat="1">
      <c r="A286" s="14"/>
      <c r="B286" s="243"/>
      <c r="C286" s="244"/>
      <c r="D286" s="234" t="s">
        <v>129</v>
      </c>
      <c r="E286" s="245" t="s">
        <v>1</v>
      </c>
      <c r="F286" s="246" t="s">
        <v>84</v>
      </c>
      <c r="G286" s="244"/>
      <c r="H286" s="247">
        <v>1</v>
      </c>
      <c r="I286" s="248"/>
      <c r="J286" s="244"/>
      <c r="K286" s="244"/>
      <c r="L286" s="249"/>
      <c r="M286" s="250"/>
      <c r="N286" s="251"/>
      <c r="O286" s="251"/>
      <c r="P286" s="251"/>
      <c r="Q286" s="251"/>
      <c r="R286" s="251"/>
      <c r="S286" s="251"/>
      <c r="T286" s="25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3" t="s">
        <v>129</v>
      </c>
      <c r="AU286" s="253" t="s">
        <v>86</v>
      </c>
      <c r="AV286" s="14" t="s">
        <v>86</v>
      </c>
      <c r="AW286" s="14" t="s">
        <v>32</v>
      </c>
      <c r="AX286" s="14" t="s">
        <v>84</v>
      </c>
      <c r="AY286" s="253" t="s">
        <v>119</v>
      </c>
    </row>
    <row r="287" s="2" customFormat="1" ht="24.15" customHeight="1">
      <c r="A287" s="39"/>
      <c r="B287" s="40"/>
      <c r="C287" s="279" t="s">
        <v>510</v>
      </c>
      <c r="D287" s="279" t="s">
        <v>355</v>
      </c>
      <c r="E287" s="280" t="s">
        <v>511</v>
      </c>
      <c r="F287" s="281" t="s">
        <v>512</v>
      </c>
      <c r="G287" s="282" t="s">
        <v>263</v>
      </c>
      <c r="H287" s="283">
        <v>1</v>
      </c>
      <c r="I287" s="284"/>
      <c r="J287" s="285">
        <f>ROUND(I287*H287,2)</f>
        <v>0</v>
      </c>
      <c r="K287" s="281" t="s">
        <v>1</v>
      </c>
      <c r="L287" s="286"/>
      <c r="M287" s="287" t="s">
        <v>1</v>
      </c>
      <c r="N287" s="288" t="s">
        <v>41</v>
      </c>
      <c r="O287" s="92"/>
      <c r="P287" s="228">
        <f>O287*H287</f>
        <v>0</v>
      </c>
      <c r="Q287" s="228">
        <v>0.083000000000000004</v>
      </c>
      <c r="R287" s="228">
        <f>Q287*H287</f>
        <v>0.083000000000000004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166</v>
      </c>
      <c r="AT287" s="230" t="s">
        <v>355</v>
      </c>
      <c r="AU287" s="230" t="s">
        <v>86</v>
      </c>
      <c r="AY287" s="18" t="s">
        <v>119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84</v>
      </c>
      <c r="BK287" s="231">
        <f>ROUND(I287*H287,2)</f>
        <v>0</v>
      </c>
      <c r="BL287" s="18" t="s">
        <v>134</v>
      </c>
      <c r="BM287" s="230" t="s">
        <v>513</v>
      </c>
    </row>
    <row r="288" s="14" customFormat="1">
      <c r="A288" s="14"/>
      <c r="B288" s="243"/>
      <c r="C288" s="244"/>
      <c r="D288" s="234" t="s">
        <v>129</v>
      </c>
      <c r="E288" s="245" t="s">
        <v>1</v>
      </c>
      <c r="F288" s="246" t="s">
        <v>84</v>
      </c>
      <c r="G288" s="244"/>
      <c r="H288" s="247">
        <v>1</v>
      </c>
      <c r="I288" s="248"/>
      <c r="J288" s="244"/>
      <c r="K288" s="244"/>
      <c r="L288" s="249"/>
      <c r="M288" s="250"/>
      <c r="N288" s="251"/>
      <c r="O288" s="251"/>
      <c r="P288" s="251"/>
      <c r="Q288" s="251"/>
      <c r="R288" s="251"/>
      <c r="S288" s="251"/>
      <c r="T288" s="25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3" t="s">
        <v>129</v>
      </c>
      <c r="AU288" s="253" t="s">
        <v>86</v>
      </c>
      <c r="AV288" s="14" t="s">
        <v>86</v>
      </c>
      <c r="AW288" s="14" t="s">
        <v>32</v>
      </c>
      <c r="AX288" s="14" t="s">
        <v>84</v>
      </c>
      <c r="AY288" s="253" t="s">
        <v>119</v>
      </c>
    </row>
    <row r="289" s="2" customFormat="1" ht="24.15" customHeight="1">
      <c r="A289" s="39"/>
      <c r="B289" s="40"/>
      <c r="C289" s="279" t="s">
        <v>514</v>
      </c>
      <c r="D289" s="279" t="s">
        <v>355</v>
      </c>
      <c r="E289" s="280" t="s">
        <v>515</v>
      </c>
      <c r="F289" s="281" t="s">
        <v>516</v>
      </c>
      <c r="G289" s="282" t="s">
        <v>263</v>
      </c>
      <c r="H289" s="283">
        <v>1</v>
      </c>
      <c r="I289" s="284"/>
      <c r="J289" s="285">
        <f>ROUND(I289*H289,2)</f>
        <v>0</v>
      </c>
      <c r="K289" s="281" t="s">
        <v>1</v>
      </c>
      <c r="L289" s="286"/>
      <c r="M289" s="287" t="s">
        <v>1</v>
      </c>
      <c r="N289" s="288" t="s">
        <v>41</v>
      </c>
      <c r="O289" s="92"/>
      <c r="P289" s="228">
        <f>O289*H289</f>
        <v>0</v>
      </c>
      <c r="Q289" s="228">
        <v>0.023</v>
      </c>
      <c r="R289" s="228">
        <f>Q289*H289</f>
        <v>0.023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166</v>
      </c>
      <c r="AT289" s="230" t="s">
        <v>355</v>
      </c>
      <c r="AU289" s="230" t="s">
        <v>86</v>
      </c>
      <c r="AY289" s="18" t="s">
        <v>119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84</v>
      </c>
      <c r="BK289" s="231">
        <f>ROUND(I289*H289,2)</f>
        <v>0</v>
      </c>
      <c r="BL289" s="18" t="s">
        <v>134</v>
      </c>
      <c r="BM289" s="230" t="s">
        <v>517</v>
      </c>
    </row>
    <row r="290" s="14" customFormat="1">
      <c r="A290" s="14"/>
      <c r="B290" s="243"/>
      <c r="C290" s="244"/>
      <c r="D290" s="234" t="s">
        <v>129</v>
      </c>
      <c r="E290" s="245" t="s">
        <v>1</v>
      </c>
      <c r="F290" s="246" t="s">
        <v>84</v>
      </c>
      <c r="G290" s="244"/>
      <c r="H290" s="247">
        <v>1</v>
      </c>
      <c r="I290" s="248"/>
      <c r="J290" s="244"/>
      <c r="K290" s="244"/>
      <c r="L290" s="249"/>
      <c r="M290" s="250"/>
      <c r="N290" s="251"/>
      <c r="O290" s="251"/>
      <c r="P290" s="251"/>
      <c r="Q290" s="251"/>
      <c r="R290" s="251"/>
      <c r="S290" s="251"/>
      <c r="T290" s="252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3" t="s">
        <v>129</v>
      </c>
      <c r="AU290" s="253" t="s">
        <v>86</v>
      </c>
      <c r="AV290" s="14" t="s">
        <v>86</v>
      </c>
      <c r="AW290" s="14" t="s">
        <v>32</v>
      </c>
      <c r="AX290" s="14" t="s">
        <v>84</v>
      </c>
      <c r="AY290" s="253" t="s">
        <v>119</v>
      </c>
    </row>
    <row r="291" s="2" customFormat="1" ht="24.15" customHeight="1">
      <c r="A291" s="39"/>
      <c r="B291" s="40"/>
      <c r="C291" s="219" t="s">
        <v>518</v>
      </c>
      <c r="D291" s="219" t="s">
        <v>122</v>
      </c>
      <c r="E291" s="220" t="s">
        <v>519</v>
      </c>
      <c r="F291" s="221" t="s">
        <v>520</v>
      </c>
      <c r="G291" s="222" t="s">
        <v>263</v>
      </c>
      <c r="H291" s="223">
        <v>1</v>
      </c>
      <c r="I291" s="224"/>
      <c r="J291" s="225">
        <f>ROUND(I291*H291,2)</f>
        <v>0</v>
      </c>
      <c r="K291" s="221" t="s">
        <v>256</v>
      </c>
      <c r="L291" s="45"/>
      <c r="M291" s="226" t="s">
        <v>1</v>
      </c>
      <c r="N291" s="227" t="s">
        <v>41</v>
      </c>
      <c r="O291" s="92"/>
      <c r="P291" s="228">
        <f>O291*H291</f>
        <v>0</v>
      </c>
      <c r="Q291" s="228">
        <v>0.00080000000000000004</v>
      </c>
      <c r="R291" s="228">
        <f>Q291*H291</f>
        <v>0.00080000000000000004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134</v>
      </c>
      <c r="AT291" s="230" t="s">
        <v>122</v>
      </c>
      <c r="AU291" s="230" t="s">
        <v>86</v>
      </c>
      <c r="AY291" s="18" t="s">
        <v>119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84</v>
      </c>
      <c r="BK291" s="231">
        <f>ROUND(I291*H291,2)</f>
        <v>0</v>
      </c>
      <c r="BL291" s="18" t="s">
        <v>134</v>
      </c>
      <c r="BM291" s="230" t="s">
        <v>521</v>
      </c>
    </row>
    <row r="292" s="14" customFormat="1">
      <c r="A292" s="14"/>
      <c r="B292" s="243"/>
      <c r="C292" s="244"/>
      <c r="D292" s="234" t="s">
        <v>129</v>
      </c>
      <c r="E292" s="245" t="s">
        <v>1</v>
      </c>
      <c r="F292" s="246" t="s">
        <v>84</v>
      </c>
      <c r="G292" s="244"/>
      <c r="H292" s="247">
        <v>1</v>
      </c>
      <c r="I292" s="248"/>
      <c r="J292" s="244"/>
      <c r="K292" s="244"/>
      <c r="L292" s="249"/>
      <c r="M292" s="250"/>
      <c r="N292" s="251"/>
      <c r="O292" s="251"/>
      <c r="P292" s="251"/>
      <c r="Q292" s="251"/>
      <c r="R292" s="251"/>
      <c r="S292" s="251"/>
      <c r="T292" s="25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3" t="s">
        <v>129</v>
      </c>
      <c r="AU292" s="253" t="s">
        <v>86</v>
      </c>
      <c r="AV292" s="14" t="s">
        <v>86</v>
      </c>
      <c r="AW292" s="14" t="s">
        <v>32</v>
      </c>
      <c r="AX292" s="14" t="s">
        <v>84</v>
      </c>
      <c r="AY292" s="253" t="s">
        <v>119</v>
      </c>
    </row>
    <row r="293" s="2" customFormat="1" ht="16.5" customHeight="1">
      <c r="A293" s="39"/>
      <c r="B293" s="40"/>
      <c r="C293" s="279" t="s">
        <v>522</v>
      </c>
      <c r="D293" s="279" t="s">
        <v>355</v>
      </c>
      <c r="E293" s="280" t="s">
        <v>523</v>
      </c>
      <c r="F293" s="281" t="s">
        <v>524</v>
      </c>
      <c r="G293" s="282" t="s">
        <v>263</v>
      </c>
      <c r="H293" s="283">
        <v>1</v>
      </c>
      <c r="I293" s="284"/>
      <c r="J293" s="285">
        <f>ROUND(I293*H293,2)</f>
        <v>0</v>
      </c>
      <c r="K293" s="281" t="s">
        <v>1</v>
      </c>
      <c r="L293" s="286"/>
      <c r="M293" s="287" t="s">
        <v>1</v>
      </c>
      <c r="N293" s="288" t="s">
        <v>41</v>
      </c>
      <c r="O293" s="92"/>
      <c r="P293" s="228">
        <f>O293*H293</f>
        <v>0</v>
      </c>
      <c r="Q293" s="228">
        <v>0.014500000000000001</v>
      </c>
      <c r="R293" s="228">
        <f>Q293*H293</f>
        <v>0.014500000000000001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166</v>
      </c>
      <c r="AT293" s="230" t="s">
        <v>355</v>
      </c>
      <c r="AU293" s="230" t="s">
        <v>86</v>
      </c>
      <c r="AY293" s="18" t="s">
        <v>119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84</v>
      </c>
      <c r="BK293" s="231">
        <f>ROUND(I293*H293,2)</f>
        <v>0</v>
      </c>
      <c r="BL293" s="18" t="s">
        <v>134</v>
      </c>
      <c r="BM293" s="230" t="s">
        <v>525</v>
      </c>
    </row>
    <row r="294" s="14" customFormat="1">
      <c r="A294" s="14"/>
      <c r="B294" s="243"/>
      <c r="C294" s="244"/>
      <c r="D294" s="234" t="s">
        <v>129</v>
      </c>
      <c r="E294" s="245" t="s">
        <v>1</v>
      </c>
      <c r="F294" s="246" t="s">
        <v>84</v>
      </c>
      <c r="G294" s="244"/>
      <c r="H294" s="247">
        <v>1</v>
      </c>
      <c r="I294" s="248"/>
      <c r="J294" s="244"/>
      <c r="K294" s="244"/>
      <c r="L294" s="249"/>
      <c r="M294" s="250"/>
      <c r="N294" s="251"/>
      <c r="O294" s="251"/>
      <c r="P294" s="251"/>
      <c r="Q294" s="251"/>
      <c r="R294" s="251"/>
      <c r="S294" s="251"/>
      <c r="T294" s="25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3" t="s">
        <v>129</v>
      </c>
      <c r="AU294" s="253" t="s">
        <v>86</v>
      </c>
      <c r="AV294" s="14" t="s">
        <v>86</v>
      </c>
      <c r="AW294" s="14" t="s">
        <v>32</v>
      </c>
      <c r="AX294" s="14" t="s">
        <v>84</v>
      </c>
      <c r="AY294" s="253" t="s">
        <v>119</v>
      </c>
    </row>
    <row r="295" s="2" customFormat="1" ht="24.15" customHeight="1">
      <c r="A295" s="39"/>
      <c r="B295" s="40"/>
      <c r="C295" s="219" t="s">
        <v>526</v>
      </c>
      <c r="D295" s="219" t="s">
        <v>122</v>
      </c>
      <c r="E295" s="220" t="s">
        <v>527</v>
      </c>
      <c r="F295" s="221" t="s">
        <v>528</v>
      </c>
      <c r="G295" s="222" t="s">
        <v>263</v>
      </c>
      <c r="H295" s="223">
        <v>6</v>
      </c>
      <c r="I295" s="224"/>
      <c r="J295" s="225">
        <f>ROUND(I295*H295,2)</f>
        <v>0</v>
      </c>
      <c r="K295" s="221" t="s">
        <v>256</v>
      </c>
      <c r="L295" s="45"/>
      <c r="M295" s="226" t="s">
        <v>1</v>
      </c>
      <c r="N295" s="227" t="s">
        <v>41</v>
      </c>
      <c r="O295" s="92"/>
      <c r="P295" s="228">
        <f>O295*H295</f>
        <v>0</v>
      </c>
      <c r="Q295" s="228">
        <v>0.001</v>
      </c>
      <c r="R295" s="228">
        <f>Q295*H295</f>
        <v>0.0060000000000000001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134</v>
      </c>
      <c r="AT295" s="230" t="s">
        <v>122</v>
      </c>
      <c r="AU295" s="230" t="s">
        <v>86</v>
      </c>
      <c r="AY295" s="18" t="s">
        <v>119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84</v>
      </c>
      <c r="BK295" s="231">
        <f>ROUND(I295*H295,2)</f>
        <v>0</v>
      </c>
      <c r="BL295" s="18" t="s">
        <v>134</v>
      </c>
      <c r="BM295" s="230" t="s">
        <v>529</v>
      </c>
    </row>
    <row r="296" s="14" customFormat="1">
      <c r="A296" s="14"/>
      <c r="B296" s="243"/>
      <c r="C296" s="244"/>
      <c r="D296" s="234" t="s">
        <v>129</v>
      </c>
      <c r="E296" s="245" t="s">
        <v>1</v>
      </c>
      <c r="F296" s="246" t="s">
        <v>155</v>
      </c>
      <c r="G296" s="244"/>
      <c r="H296" s="247">
        <v>6</v>
      </c>
      <c r="I296" s="248"/>
      <c r="J296" s="244"/>
      <c r="K296" s="244"/>
      <c r="L296" s="249"/>
      <c r="M296" s="250"/>
      <c r="N296" s="251"/>
      <c r="O296" s="251"/>
      <c r="P296" s="251"/>
      <c r="Q296" s="251"/>
      <c r="R296" s="251"/>
      <c r="S296" s="251"/>
      <c r="T296" s="25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3" t="s">
        <v>129</v>
      </c>
      <c r="AU296" s="253" t="s">
        <v>86</v>
      </c>
      <c r="AV296" s="14" t="s">
        <v>86</v>
      </c>
      <c r="AW296" s="14" t="s">
        <v>32</v>
      </c>
      <c r="AX296" s="14" t="s">
        <v>84</v>
      </c>
      <c r="AY296" s="253" t="s">
        <v>119</v>
      </c>
    </row>
    <row r="297" s="2" customFormat="1" ht="24.15" customHeight="1">
      <c r="A297" s="39"/>
      <c r="B297" s="40"/>
      <c r="C297" s="279" t="s">
        <v>530</v>
      </c>
      <c r="D297" s="279" t="s">
        <v>355</v>
      </c>
      <c r="E297" s="280" t="s">
        <v>531</v>
      </c>
      <c r="F297" s="281" t="s">
        <v>532</v>
      </c>
      <c r="G297" s="282" t="s">
        <v>263</v>
      </c>
      <c r="H297" s="283">
        <v>6</v>
      </c>
      <c r="I297" s="284"/>
      <c r="J297" s="285">
        <f>ROUND(I297*H297,2)</f>
        <v>0</v>
      </c>
      <c r="K297" s="281" t="s">
        <v>1</v>
      </c>
      <c r="L297" s="286"/>
      <c r="M297" s="287" t="s">
        <v>1</v>
      </c>
      <c r="N297" s="288" t="s">
        <v>41</v>
      </c>
      <c r="O297" s="92"/>
      <c r="P297" s="228">
        <f>O297*H297</f>
        <v>0</v>
      </c>
      <c r="Q297" s="228">
        <v>0.16</v>
      </c>
      <c r="R297" s="228">
        <f>Q297*H297</f>
        <v>0.95999999999999996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166</v>
      </c>
      <c r="AT297" s="230" t="s">
        <v>355</v>
      </c>
      <c r="AU297" s="230" t="s">
        <v>86</v>
      </c>
      <c r="AY297" s="18" t="s">
        <v>119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84</v>
      </c>
      <c r="BK297" s="231">
        <f>ROUND(I297*H297,2)</f>
        <v>0</v>
      </c>
      <c r="BL297" s="18" t="s">
        <v>134</v>
      </c>
      <c r="BM297" s="230" t="s">
        <v>533</v>
      </c>
    </row>
    <row r="298" s="14" customFormat="1">
      <c r="A298" s="14"/>
      <c r="B298" s="243"/>
      <c r="C298" s="244"/>
      <c r="D298" s="234" t="s">
        <v>129</v>
      </c>
      <c r="E298" s="245" t="s">
        <v>1</v>
      </c>
      <c r="F298" s="246" t="s">
        <v>155</v>
      </c>
      <c r="G298" s="244"/>
      <c r="H298" s="247">
        <v>6</v>
      </c>
      <c r="I298" s="248"/>
      <c r="J298" s="244"/>
      <c r="K298" s="244"/>
      <c r="L298" s="249"/>
      <c r="M298" s="250"/>
      <c r="N298" s="251"/>
      <c r="O298" s="251"/>
      <c r="P298" s="251"/>
      <c r="Q298" s="251"/>
      <c r="R298" s="251"/>
      <c r="S298" s="251"/>
      <c r="T298" s="25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3" t="s">
        <v>129</v>
      </c>
      <c r="AU298" s="253" t="s">
        <v>86</v>
      </c>
      <c r="AV298" s="14" t="s">
        <v>86</v>
      </c>
      <c r="AW298" s="14" t="s">
        <v>32</v>
      </c>
      <c r="AX298" s="14" t="s">
        <v>84</v>
      </c>
      <c r="AY298" s="253" t="s">
        <v>119</v>
      </c>
    </row>
    <row r="299" s="12" customFormat="1" ht="22.8" customHeight="1">
      <c r="A299" s="12"/>
      <c r="B299" s="203"/>
      <c r="C299" s="204"/>
      <c r="D299" s="205" t="s">
        <v>75</v>
      </c>
      <c r="E299" s="217" t="s">
        <v>534</v>
      </c>
      <c r="F299" s="217" t="s">
        <v>535</v>
      </c>
      <c r="G299" s="204"/>
      <c r="H299" s="204"/>
      <c r="I299" s="207"/>
      <c r="J299" s="218">
        <f>BK299</f>
        <v>0</v>
      </c>
      <c r="K299" s="204"/>
      <c r="L299" s="209"/>
      <c r="M299" s="210"/>
      <c r="N299" s="211"/>
      <c r="O299" s="211"/>
      <c r="P299" s="212">
        <f>SUM(P300:P317)</f>
        <v>0</v>
      </c>
      <c r="Q299" s="211"/>
      <c r="R299" s="212">
        <f>SUM(R300:R317)</f>
        <v>0</v>
      </c>
      <c r="S299" s="211"/>
      <c r="T299" s="213">
        <f>SUM(T300:T317)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14" t="s">
        <v>84</v>
      </c>
      <c r="AT299" s="215" t="s">
        <v>75</v>
      </c>
      <c r="AU299" s="215" t="s">
        <v>84</v>
      </c>
      <c r="AY299" s="214" t="s">
        <v>119</v>
      </c>
      <c r="BK299" s="216">
        <f>SUM(BK300:BK317)</f>
        <v>0</v>
      </c>
    </row>
    <row r="300" s="2" customFormat="1" ht="37.8" customHeight="1">
      <c r="A300" s="39"/>
      <c r="B300" s="40"/>
      <c r="C300" s="219" t="s">
        <v>536</v>
      </c>
      <c r="D300" s="219" t="s">
        <v>122</v>
      </c>
      <c r="E300" s="220" t="s">
        <v>537</v>
      </c>
      <c r="F300" s="221" t="s">
        <v>538</v>
      </c>
      <c r="G300" s="222" t="s">
        <v>243</v>
      </c>
      <c r="H300" s="223">
        <v>13.464</v>
      </c>
      <c r="I300" s="224"/>
      <c r="J300" s="225">
        <f>ROUND(I300*H300,2)</f>
        <v>0</v>
      </c>
      <c r="K300" s="221" t="s">
        <v>207</v>
      </c>
      <c r="L300" s="45"/>
      <c r="M300" s="226" t="s">
        <v>1</v>
      </c>
      <c r="N300" s="227" t="s">
        <v>41</v>
      </c>
      <c r="O300" s="92"/>
      <c r="P300" s="228">
        <f>O300*H300</f>
        <v>0</v>
      </c>
      <c r="Q300" s="228">
        <v>0</v>
      </c>
      <c r="R300" s="228">
        <f>Q300*H300</f>
        <v>0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134</v>
      </c>
      <c r="AT300" s="230" t="s">
        <v>122</v>
      </c>
      <c r="AU300" s="230" t="s">
        <v>86</v>
      </c>
      <c r="AY300" s="18" t="s">
        <v>119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84</v>
      </c>
      <c r="BK300" s="231">
        <f>ROUND(I300*H300,2)</f>
        <v>0</v>
      </c>
      <c r="BL300" s="18" t="s">
        <v>134</v>
      </c>
      <c r="BM300" s="230" t="s">
        <v>539</v>
      </c>
    </row>
    <row r="301" s="13" customFormat="1">
      <c r="A301" s="13"/>
      <c r="B301" s="232"/>
      <c r="C301" s="233"/>
      <c r="D301" s="234" t="s">
        <v>129</v>
      </c>
      <c r="E301" s="235" t="s">
        <v>1</v>
      </c>
      <c r="F301" s="236" t="s">
        <v>540</v>
      </c>
      <c r="G301" s="233"/>
      <c r="H301" s="235" t="s">
        <v>1</v>
      </c>
      <c r="I301" s="237"/>
      <c r="J301" s="233"/>
      <c r="K301" s="233"/>
      <c r="L301" s="238"/>
      <c r="M301" s="239"/>
      <c r="N301" s="240"/>
      <c r="O301" s="240"/>
      <c r="P301" s="240"/>
      <c r="Q301" s="240"/>
      <c r="R301" s="240"/>
      <c r="S301" s="240"/>
      <c r="T301" s="24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2" t="s">
        <v>129</v>
      </c>
      <c r="AU301" s="242" t="s">
        <v>86</v>
      </c>
      <c r="AV301" s="13" t="s">
        <v>84</v>
      </c>
      <c r="AW301" s="13" t="s">
        <v>32</v>
      </c>
      <c r="AX301" s="13" t="s">
        <v>76</v>
      </c>
      <c r="AY301" s="242" t="s">
        <v>119</v>
      </c>
    </row>
    <row r="302" s="13" customFormat="1">
      <c r="A302" s="13"/>
      <c r="B302" s="232"/>
      <c r="C302" s="233"/>
      <c r="D302" s="234" t="s">
        <v>129</v>
      </c>
      <c r="E302" s="235" t="s">
        <v>1</v>
      </c>
      <c r="F302" s="236" t="s">
        <v>541</v>
      </c>
      <c r="G302" s="233"/>
      <c r="H302" s="235" t="s">
        <v>1</v>
      </c>
      <c r="I302" s="237"/>
      <c r="J302" s="233"/>
      <c r="K302" s="233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129</v>
      </c>
      <c r="AU302" s="242" t="s">
        <v>86</v>
      </c>
      <c r="AV302" s="13" t="s">
        <v>84</v>
      </c>
      <c r="AW302" s="13" t="s">
        <v>32</v>
      </c>
      <c r="AX302" s="13" t="s">
        <v>76</v>
      </c>
      <c r="AY302" s="242" t="s">
        <v>119</v>
      </c>
    </row>
    <row r="303" s="14" customFormat="1">
      <c r="A303" s="14"/>
      <c r="B303" s="243"/>
      <c r="C303" s="244"/>
      <c r="D303" s="234" t="s">
        <v>129</v>
      </c>
      <c r="E303" s="245" t="s">
        <v>1</v>
      </c>
      <c r="F303" s="246" t="s">
        <v>542</v>
      </c>
      <c r="G303" s="244"/>
      <c r="H303" s="247">
        <v>13.464</v>
      </c>
      <c r="I303" s="248"/>
      <c r="J303" s="244"/>
      <c r="K303" s="244"/>
      <c r="L303" s="249"/>
      <c r="M303" s="250"/>
      <c r="N303" s="251"/>
      <c r="O303" s="251"/>
      <c r="P303" s="251"/>
      <c r="Q303" s="251"/>
      <c r="R303" s="251"/>
      <c r="S303" s="251"/>
      <c r="T303" s="25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3" t="s">
        <v>129</v>
      </c>
      <c r="AU303" s="253" t="s">
        <v>86</v>
      </c>
      <c r="AV303" s="14" t="s">
        <v>86</v>
      </c>
      <c r="AW303" s="14" t="s">
        <v>32</v>
      </c>
      <c r="AX303" s="14" t="s">
        <v>84</v>
      </c>
      <c r="AY303" s="253" t="s">
        <v>119</v>
      </c>
    </row>
    <row r="304" s="2" customFormat="1" ht="37.8" customHeight="1">
      <c r="A304" s="39"/>
      <c r="B304" s="40"/>
      <c r="C304" s="219" t="s">
        <v>543</v>
      </c>
      <c r="D304" s="219" t="s">
        <v>122</v>
      </c>
      <c r="E304" s="220" t="s">
        <v>544</v>
      </c>
      <c r="F304" s="221" t="s">
        <v>545</v>
      </c>
      <c r="G304" s="222" t="s">
        <v>243</v>
      </c>
      <c r="H304" s="223">
        <v>26.928000000000001</v>
      </c>
      <c r="I304" s="224"/>
      <c r="J304" s="225">
        <f>ROUND(I304*H304,2)</f>
        <v>0</v>
      </c>
      <c r="K304" s="221" t="s">
        <v>207</v>
      </c>
      <c r="L304" s="45"/>
      <c r="M304" s="226" t="s">
        <v>1</v>
      </c>
      <c r="N304" s="227" t="s">
        <v>41</v>
      </c>
      <c r="O304" s="92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134</v>
      </c>
      <c r="AT304" s="230" t="s">
        <v>122</v>
      </c>
      <c r="AU304" s="230" t="s">
        <v>86</v>
      </c>
      <c r="AY304" s="18" t="s">
        <v>119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84</v>
      </c>
      <c r="BK304" s="231">
        <f>ROUND(I304*H304,2)</f>
        <v>0</v>
      </c>
      <c r="BL304" s="18" t="s">
        <v>134</v>
      </c>
      <c r="BM304" s="230" t="s">
        <v>546</v>
      </c>
    </row>
    <row r="305" s="14" customFormat="1">
      <c r="A305" s="14"/>
      <c r="B305" s="243"/>
      <c r="C305" s="244"/>
      <c r="D305" s="234" t="s">
        <v>129</v>
      </c>
      <c r="E305" s="245" t="s">
        <v>1</v>
      </c>
      <c r="F305" s="246" t="s">
        <v>547</v>
      </c>
      <c r="G305" s="244"/>
      <c r="H305" s="247">
        <v>26.928000000000001</v>
      </c>
      <c r="I305" s="248"/>
      <c r="J305" s="244"/>
      <c r="K305" s="244"/>
      <c r="L305" s="249"/>
      <c r="M305" s="250"/>
      <c r="N305" s="251"/>
      <c r="O305" s="251"/>
      <c r="P305" s="251"/>
      <c r="Q305" s="251"/>
      <c r="R305" s="251"/>
      <c r="S305" s="251"/>
      <c r="T305" s="25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3" t="s">
        <v>129</v>
      </c>
      <c r="AU305" s="253" t="s">
        <v>86</v>
      </c>
      <c r="AV305" s="14" t="s">
        <v>86</v>
      </c>
      <c r="AW305" s="14" t="s">
        <v>32</v>
      </c>
      <c r="AX305" s="14" t="s">
        <v>84</v>
      </c>
      <c r="AY305" s="253" t="s">
        <v>119</v>
      </c>
    </row>
    <row r="306" s="2" customFormat="1" ht="37.8" customHeight="1">
      <c r="A306" s="39"/>
      <c r="B306" s="40"/>
      <c r="C306" s="219" t="s">
        <v>548</v>
      </c>
      <c r="D306" s="219" t="s">
        <v>122</v>
      </c>
      <c r="E306" s="220" t="s">
        <v>549</v>
      </c>
      <c r="F306" s="221" t="s">
        <v>550</v>
      </c>
      <c r="G306" s="222" t="s">
        <v>243</v>
      </c>
      <c r="H306" s="223">
        <v>5.6539999999999999</v>
      </c>
      <c r="I306" s="224"/>
      <c r="J306" s="225">
        <f>ROUND(I306*H306,2)</f>
        <v>0</v>
      </c>
      <c r="K306" s="221" t="s">
        <v>207</v>
      </c>
      <c r="L306" s="45"/>
      <c r="M306" s="226" t="s">
        <v>1</v>
      </c>
      <c r="N306" s="227" t="s">
        <v>41</v>
      </c>
      <c r="O306" s="92"/>
      <c r="P306" s="228">
        <f>O306*H306</f>
        <v>0</v>
      </c>
      <c r="Q306" s="228">
        <v>0</v>
      </c>
      <c r="R306" s="228">
        <f>Q306*H306</f>
        <v>0</v>
      </c>
      <c r="S306" s="228">
        <v>0</v>
      </c>
      <c r="T306" s="22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0" t="s">
        <v>134</v>
      </c>
      <c r="AT306" s="230" t="s">
        <v>122</v>
      </c>
      <c r="AU306" s="230" t="s">
        <v>86</v>
      </c>
      <c r="AY306" s="18" t="s">
        <v>119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8" t="s">
        <v>84</v>
      </c>
      <c r="BK306" s="231">
        <f>ROUND(I306*H306,2)</f>
        <v>0</v>
      </c>
      <c r="BL306" s="18" t="s">
        <v>134</v>
      </c>
      <c r="BM306" s="230" t="s">
        <v>551</v>
      </c>
    </row>
    <row r="307" s="13" customFormat="1">
      <c r="A307" s="13"/>
      <c r="B307" s="232"/>
      <c r="C307" s="233"/>
      <c r="D307" s="234" t="s">
        <v>129</v>
      </c>
      <c r="E307" s="235" t="s">
        <v>1</v>
      </c>
      <c r="F307" s="236" t="s">
        <v>552</v>
      </c>
      <c r="G307" s="233"/>
      <c r="H307" s="235" t="s">
        <v>1</v>
      </c>
      <c r="I307" s="237"/>
      <c r="J307" s="233"/>
      <c r="K307" s="233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129</v>
      </c>
      <c r="AU307" s="242" t="s">
        <v>86</v>
      </c>
      <c r="AV307" s="13" t="s">
        <v>84</v>
      </c>
      <c r="AW307" s="13" t="s">
        <v>32</v>
      </c>
      <c r="AX307" s="13" t="s">
        <v>76</v>
      </c>
      <c r="AY307" s="242" t="s">
        <v>119</v>
      </c>
    </row>
    <row r="308" s="13" customFormat="1">
      <c r="A308" s="13"/>
      <c r="B308" s="232"/>
      <c r="C308" s="233"/>
      <c r="D308" s="234" t="s">
        <v>129</v>
      </c>
      <c r="E308" s="235" t="s">
        <v>1</v>
      </c>
      <c r="F308" s="236" t="s">
        <v>553</v>
      </c>
      <c r="G308" s="233"/>
      <c r="H308" s="235" t="s">
        <v>1</v>
      </c>
      <c r="I308" s="237"/>
      <c r="J308" s="233"/>
      <c r="K308" s="233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129</v>
      </c>
      <c r="AU308" s="242" t="s">
        <v>86</v>
      </c>
      <c r="AV308" s="13" t="s">
        <v>84</v>
      </c>
      <c r="AW308" s="13" t="s">
        <v>32</v>
      </c>
      <c r="AX308" s="13" t="s">
        <v>76</v>
      </c>
      <c r="AY308" s="242" t="s">
        <v>119</v>
      </c>
    </row>
    <row r="309" s="14" customFormat="1">
      <c r="A309" s="14"/>
      <c r="B309" s="243"/>
      <c r="C309" s="244"/>
      <c r="D309" s="234" t="s">
        <v>129</v>
      </c>
      <c r="E309" s="245" t="s">
        <v>1</v>
      </c>
      <c r="F309" s="246" t="s">
        <v>554</v>
      </c>
      <c r="G309" s="244"/>
      <c r="H309" s="247">
        <v>5.6539999999999999</v>
      </c>
      <c r="I309" s="248"/>
      <c r="J309" s="244"/>
      <c r="K309" s="244"/>
      <c r="L309" s="249"/>
      <c r="M309" s="250"/>
      <c r="N309" s="251"/>
      <c r="O309" s="251"/>
      <c r="P309" s="251"/>
      <c r="Q309" s="251"/>
      <c r="R309" s="251"/>
      <c r="S309" s="251"/>
      <c r="T309" s="252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3" t="s">
        <v>129</v>
      </c>
      <c r="AU309" s="253" t="s">
        <v>86</v>
      </c>
      <c r="AV309" s="14" t="s">
        <v>86</v>
      </c>
      <c r="AW309" s="14" t="s">
        <v>32</v>
      </c>
      <c r="AX309" s="14" t="s">
        <v>76</v>
      </c>
      <c r="AY309" s="253" t="s">
        <v>119</v>
      </c>
    </row>
    <row r="310" s="16" customFormat="1">
      <c r="A310" s="16"/>
      <c r="B310" s="268"/>
      <c r="C310" s="269"/>
      <c r="D310" s="234" t="s">
        <v>129</v>
      </c>
      <c r="E310" s="270" t="s">
        <v>1</v>
      </c>
      <c r="F310" s="271" t="s">
        <v>235</v>
      </c>
      <c r="G310" s="269"/>
      <c r="H310" s="272">
        <v>5.6539999999999999</v>
      </c>
      <c r="I310" s="273"/>
      <c r="J310" s="269"/>
      <c r="K310" s="269"/>
      <c r="L310" s="274"/>
      <c r="M310" s="275"/>
      <c r="N310" s="276"/>
      <c r="O310" s="276"/>
      <c r="P310" s="276"/>
      <c r="Q310" s="276"/>
      <c r="R310" s="276"/>
      <c r="S310" s="276"/>
      <c r="T310" s="277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T310" s="278" t="s">
        <v>129</v>
      </c>
      <c r="AU310" s="278" t="s">
        <v>86</v>
      </c>
      <c r="AV310" s="16" t="s">
        <v>134</v>
      </c>
      <c r="AW310" s="16" t="s">
        <v>32</v>
      </c>
      <c r="AX310" s="16" t="s">
        <v>84</v>
      </c>
      <c r="AY310" s="278" t="s">
        <v>119</v>
      </c>
    </row>
    <row r="311" s="2" customFormat="1" ht="37.8" customHeight="1">
      <c r="A311" s="39"/>
      <c r="B311" s="40"/>
      <c r="C311" s="219" t="s">
        <v>555</v>
      </c>
      <c r="D311" s="219" t="s">
        <v>122</v>
      </c>
      <c r="E311" s="220" t="s">
        <v>556</v>
      </c>
      <c r="F311" s="221" t="s">
        <v>545</v>
      </c>
      <c r="G311" s="222" t="s">
        <v>243</v>
      </c>
      <c r="H311" s="223">
        <v>16.962</v>
      </c>
      <c r="I311" s="224"/>
      <c r="J311" s="225">
        <f>ROUND(I311*H311,2)</f>
        <v>0</v>
      </c>
      <c r="K311" s="221" t="s">
        <v>207</v>
      </c>
      <c r="L311" s="45"/>
      <c r="M311" s="226" t="s">
        <v>1</v>
      </c>
      <c r="N311" s="227" t="s">
        <v>41</v>
      </c>
      <c r="O311" s="92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134</v>
      </c>
      <c r="AT311" s="230" t="s">
        <v>122</v>
      </c>
      <c r="AU311" s="230" t="s">
        <v>86</v>
      </c>
      <c r="AY311" s="18" t="s">
        <v>119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84</v>
      </c>
      <c r="BK311" s="231">
        <f>ROUND(I311*H311,2)</f>
        <v>0</v>
      </c>
      <c r="BL311" s="18" t="s">
        <v>134</v>
      </c>
      <c r="BM311" s="230" t="s">
        <v>557</v>
      </c>
    </row>
    <row r="312" s="14" customFormat="1">
      <c r="A312" s="14"/>
      <c r="B312" s="243"/>
      <c r="C312" s="244"/>
      <c r="D312" s="234" t="s">
        <v>129</v>
      </c>
      <c r="E312" s="245" t="s">
        <v>1</v>
      </c>
      <c r="F312" s="246" t="s">
        <v>558</v>
      </c>
      <c r="G312" s="244"/>
      <c r="H312" s="247">
        <v>16.962</v>
      </c>
      <c r="I312" s="248"/>
      <c r="J312" s="244"/>
      <c r="K312" s="244"/>
      <c r="L312" s="249"/>
      <c r="M312" s="250"/>
      <c r="N312" s="251"/>
      <c r="O312" s="251"/>
      <c r="P312" s="251"/>
      <c r="Q312" s="251"/>
      <c r="R312" s="251"/>
      <c r="S312" s="251"/>
      <c r="T312" s="25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3" t="s">
        <v>129</v>
      </c>
      <c r="AU312" s="253" t="s">
        <v>86</v>
      </c>
      <c r="AV312" s="14" t="s">
        <v>86</v>
      </c>
      <c r="AW312" s="14" t="s">
        <v>32</v>
      </c>
      <c r="AX312" s="14" t="s">
        <v>84</v>
      </c>
      <c r="AY312" s="253" t="s">
        <v>119</v>
      </c>
    </row>
    <row r="313" s="2" customFormat="1" ht="44.25" customHeight="1">
      <c r="A313" s="39"/>
      <c r="B313" s="40"/>
      <c r="C313" s="219" t="s">
        <v>559</v>
      </c>
      <c r="D313" s="219" t="s">
        <v>122</v>
      </c>
      <c r="E313" s="220" t="s">
        <v>560</v>
      </c>
      <c r="F313" s="221" t="s">
        <v>561</v>
      </c>
      <c r="G313" s="222" t="s">
        <v>243</v>
      </c>
      <c r="H313" s="223">
        <v>5.6539999999999999</v>
      </c>
      <c r="I313" s="224"/>
      <c r="J313" s="225">
        <f>ROUND(I313*H313,2)</f>
        <v>0</v>
      </c>
      <c r="K313" s="221" t="s">
        <v>227</v>
      </c>
      <c r="L313" s="45"/>
      <c r="M313" s="226" t="s">
        <v>1</v>
      </c>
      <c r="N313" s="227" t="s">
        <v>41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134</v>
      </c>
      <c r="AT313" s="230" t="s">
        <v>122</v>
      </c>
      <c r="AU313" s="230" t="s">
        <v>86</v>
      </c>
      <c r="AY313" s="18" t="s">
        <v>119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84</v>
      </c>
      <c r="BK313" s="231">
        <f>ROUND(I313*H313,2)</f>
        <v>0</v>
      </c>
      <c r="BL313" s="18" t="s">
        <v>134</v>
      </c>
      <c r="BM313" s="230" t="s">
        <v>562</v>
      </c>
    </row>
    <row r="314" s="14" customFormat="1">
      <c r="A314" s="14"/>
      <c r="B314" s="243"/>
      <c r="C314" s="244"/>
      <c r="D314" s="234" t="s">
        <v>129</v>
      </c>
      <c r="E314" s="245" t="s">
        <v>1</v>
      </c>
      <c r="F314" s="246" t="s">
        <v>563</v>
      </c>
      <c r="G314" s="244"/>
      <c r="H314" s="247">
        <v>5.6539999999999999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129</v>
      </c>
      <c r="AU314" s="253" t="s">
        <v>86</v>
      </c>
      <c r="AV314" s="14" t="s">
        <v>86</v>
      </c>
      <c r="AW314" s="14" t="s">
        <v>32</v>
      </c>
      <c r="AX314" s="14" t="s">
        <v>84</v>
      </c>
      <c r="AY314" s="253" t="s">
        <v>119</v>
      </c>
    </row>
    <row r="315" s="2" customFormat="1" ht="44.25" customHeight="1">
      <c r="A315" s="39"/>
      <c r="B315" s="40"/>
      <c r="C315" s="219" t="s">
        <v>564</v>
      </c>
      <c r="D315" s="219" t="s">
        <v>122</v>
      </c>
      <c r="E315" s="220" t="s">
        <v>565</v>
      </c>
      <c r="F315" s="221" t="s">
        <v>566</v>
      </c>
      <c r="G315" s="222" t="s">
        <v>243</v>
      </c>
      <c r="H315" s="223">
        <v>13.464</v>
      </c>
      <c r="I315" s="224"/>
      <c r="J315" s="225">
        <f>ROUND(I315*H315,2)</f>
        <v>0</v>
      </c>
      <c r="K315" s="221" t="s">
        <v>227</v>
      </c>
      <c r="L315" s="45"/>
      <c r="M315" s="226" t="s">
        <v>1</v>
      </c>
      <c r="N315" s="227" t="s">
        <v>41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134</v>
      </c>
      <c r="AT315" s="230" t="s">
        <v>122</v>
      </c>
      <c r="AU315" s="230" t="s">
        <v>86</v>
      </c>
      <c r="AY315" s="18" t="s">
        <v>119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84</v>
      </c>
      <c r="BK315" s="231">
        <f>ROUND(I315*H315,2)</f>
        <v>0</v>
      </c>
      <c r="BL315" s="18" t="s">
        <v>134</v>
      </c>
      <c r="BM315" s="230" t="s">
        <v>567</v>
      </c>
    </row>
    <row r="316" s="13" customFormat="1">
      <c r="A316" s="13"/>
      <c r="B316" s="232"/>
      <c r="C316" s="233"/>
      <c r="D316" s="234" t="s">
        <v>129</v>
      </c>
      <c r="E316" s="235" t="s">
        <v>1</v>
      </c>
      <c r="F316" s="236" t="s">
        <v>568</v>
      </c>
      <c r="G316" s="233"/>
      <c r="H316" s="235" t="s">
        <v>1</v>
      </c>
      <c r="I316" s="237"/>
      <c r="J316" s="233"/>
      <c r="K316" s="233"/>
      <c r="L316" s="238"/>
      <c r="M316" s="239"/>
      <c r="N316" s="240"/>
      <c r="O316" s="240"/>
      <c r="P316" s="240"/>
      <c r="Q316" s="240"/>
      <c r="R316" s="240"/>
      <c r="S316" s="240"/>
      <c r="T316" s="241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2" t="s">
        <v>129</v>
      </c>
      <c r="AU316" s="242" t="s">
        <v>86</v>
      </c>
      <c r="AV316" s="13" t="s">
        <v>84</v>
      </c>
      <c r="AW316" s="13" t="s">
        <v>32</v>
      </c>
      <c r="AX316" s="13" t="s">
        <v>76</v>
      </c>
      <c r="AY316" s="242" t="s">
        <v>119</v>
      </c>
    </row>
    <row r="317" s="14" customFormat="1">
      <c r="A317" s="14"/>
      <c r="B317" s="243"/>
      <c r="C317" s="244"/>
      <c r="D317" s="234" t="s">
        <v>129</v>
      </c>
      <c r="E317" s="245" t="s">
        <v>1</v>
      </c>
      <c r="F317" s="246" t="s">
        <v>569</v>
      </c>
      <c r="G317" s="244"/>
      <c r="H317" s="247">
        <v>13.464</v>
      </c>
      <c r="I317" s="248"/>
      <c r="J317" s="244"/>
      <c r="K317" s="244"/>
      <c r="L317" s="249"/>
      <c r="M317" s="250"/>
      <c r="N317" s="251"/>
      <c r="O317" s="251"/>
      <c r="P317" s="251"/>
      <c r="Q317" s="251"/>
      <c r="R317" s="251"/>
      <c r="S317" s="251"/>
      <c r="T317" s="25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3" t="s">
        <v>129</v>
      </c>
      <c r="AU317" s="253" t="s">
        <v>86</v>
      </c>
      <c r="AV317" s="14" t="s">
        <v>86</v>
      </c>
      <c r="AW317" s="14" t="s">
        <v>32</v>
      </c>
      <c r="AX317" s="14" t="s">
        <v>84</v>
      </c>
      <c r="AY317" s="253" t="s">
        <v>119</v>
      </c>
    </row>
    <row r="318" s="12" customFormat="1" ht="22.8" customHeight="1">
      <c r="A318" s="12"/>
      <c r="B318" s="203"/>
      <c r="C318" s="204"/>
      <c r="D318" s="205" t="s">
        <v>75</v>
      </c>
      <c r="E318" s="217" t="s">
        <v>570</v>
      </c>
      <c r="F318" s="217" t="s">
        <v>571</v>
      </c>
      <c r="G318" s="204"/>
      <c r="H318" s="204"/>
      <c r="I318" s="207"/>
      <c r="J318" s="218">
        <f>BK318</f>
        <v>0</v>
      </c>
      <c r="K318" s="204"/>
      <c r="L318" s="209"/>
      <c r="M318" s="210"/>
      <c r="N318" s="211"/>
      <c r="O318" s="211"/>
      <c r="P318" s="212">
        <f>SUM(P319:P320)</f>
        <v>0</v>
      </c>
      <c r="Q318" s="211"/>
      <c r="R318" s="212">
        <f>SUM(R319:R320)</f>
        <v>0</v>
      </c>
      <c r="S318" s="211"/>
      <c r="T318" s="213">
        <f>SUM(T319:T320)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14" t="s">
        <v>84</v>
      </c>
      <c r="AT318" s="215" t="s">
        <v>75</v>
      </c>
      <c r="AU318" s="215" t="s">
        <v>84</v>
      </c>
      <c r="AY318" s="214" t="s">
        <v>119</v>
      </c>
      <c r="BK318" s="216">
        <f>SUM(BK319:BK320)</f>
        <v>0</v>
      </c>
    </row>
    <row r="319" s="2" customFormat="1" ht="24.15" customHeight="1">
      <c r="A319" s="39"/>
      <c r="B319" s="40"/>
      <c r="C319" s="219" t="s">
        <v>572</v>
      </c>
      <c r="D319" s="219" t="s">
        <v>122</v>
      </c>
      <c r="E319" s="220" t="s">
        <v>573</v>
      </c>
      <c r="F319" s="221" t="s">
        <v>574</v>
      </c>
      <c r="G319" s="222" t="s">
        <v>243</v>
      </c>
      <c r="H319" s="223">
        <v>48.462000000000003</v>
      </c>
      <c r="I319" s="224"/>
      <c r="J319" s="225">
        <f>ROUND(I319*H319,2)</f>
        <v>0</v>
      </c>
      <c r="K319" s="221" t="s">
        <v>256</v>
      </c>
      <c r="L319" s="45"/>
      <c r="M319" s="226" t="s">
        <v>1</v>
      </c>
      <c r="N319" s="227" t="s">
        <v>41</v>
      </c>
      <c r="O319" s="92"/>
      <c r="P319" s="228">
        <f>O319*H319</f>
        <v>0</v>
      </c>
      <c r="Q319" s="228">
        <v>0</v>
      </c>
      <c r="R319" s="228">
        <f>Q319*H319</f>
        <v>0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134</v>
      </c>
      <c r="AT319" s="230" t="s">
        <v>122</v>
      </c>
      <c r="AU319" s="230" t="s">
        <v>86</v>
      </c>
      <c r="AY319" s="18" t="s">
        <v>119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84</v>
      </c>
      <c r="BK319" s="231">
        <f>ROUND(I319*H319,2)</f>
        <v>0</v>
      </c>
      <c r="BL319" s="18" t="s">
        <v>134</v>
      </c>
      <c r="BM319" s="230" t="s">
        <v>575</v>
      </c>
    </row>
    <row r="320" s="2" customFormat="1" ht="37.8" customHeight="1">
      <c r="A320" s="39"/>
      <c r="B320" s="40"/>
      <c r="C320" s="219" t="s">
        <v>458</v>
      </c>
      <c r="D320" s="219" t="s">
        <v>122</v>
      </c>
      <c r="E320" s="220" t="s">
        <v>576</v>
      </c>
      <c r="F320" s="221" t="s">
        <v>577</v>
      </c>
      <c r="G320" s="222" t="s">
        <v>243</v>
      </c>
      <c r="H320" s="223">
        <v>48.462000000000003</v>
      </c>
      <c r="I320" s="224"/>
      <c r="J320" s="225">
        <f>ROUND(I320*H320,2)</f>
        <v>0</v>
      </c>
      <c r="K320" s="221" t="s">
        <v>256</v>
      </c>
      <c r="L320" s="45"/>
      <c r="M320" s="289" t="s">
        <v>1</v>
      </c>
      <c r="N320" s="290" t="s">
        <v>41</v>
      </c>
      <c r="O320" s="291"/>
      <c r="P320" s="292">
        <f>O320*H320</f>
        <v>0</v>
      </c>
      <c r="Q320" s="292">
        <v>0</v>
      </c>
      <c r="R320" s="292">
        <f>Q320*H320</f>
        <v>0</v>
      </c>
      <c r="S320" s="292">
        <v>0</v>
      </c>
      <c r="T320" s="293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134</v>
      </c>
      <c r="AT320" s="230" t="s">
        <v>122</v>
      </c>
      <c r="AU320" s="230" t="s">
        <v>86</v>
      </c>
      <c r="AY320" s="18" t="s">
        <v>119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84</v>
      </c>
      <c r="BK320" s="231">
        <f>ROUND(I320*H320,2)</f>
        <v>0</v>
      </c>
      <c r="BL320" s="18" t="s">
        <v>134</v>
      </c>
      <c r="BM320" s="230" t="s">
        <v>578</v>
      </c>
    </row>
    <row r="321" s="2" customFormat="1" ht="6.96" customHeight="1">
      <c r="A321" s="39"/>
      <c r="B321" s="67"/>
      <c r="C321" s="68"/>
      <c r="D321" s="68"/>
      <c r="E321" s="68"/>
      <c r="F321" s="68"/>
      <c r="G321" s="68"/>
      <c r="H321" s="68"/>
      <c r="I321" s="68"/>
      <c r="J321" s="68"/>
      <c r="K321" s="68"/>
      <c r="L321" s="45"/>
      <c r="M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</row>
  </sheetData>
  <sheetProtection sheet="1" autoFilter="0" formatColumns="0" formatRows="0" objects="1" scenarios="1" spinCount="100000" saltValue="FCtgKtSGkOYct2mxCCsQHFkV2qb1qtmRxDQt7H62SfQdzxactyWNWlpoo7wEIloqpyZJRxuFuuMyYlsklYJbWg==" hashValue="DM+q8et8f2FfNmyjjxcdYGzWm8tIfrtxFWomEvbCm8ExiLilnuAMidrxowL037RkZjbXhaNmjfo0K0CWFJ4smw==" algorithmName="SHA-512" password="CC35"/>
  <autoFilter ref="C124:K320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DESKTOP-JJ3MA4N\Uzivatel</dc:creator>
  <cp:lastModifiedBy>DESKTOP-JJ3MA4N\Uzivatel</cp:lastModifiedBy>
  <dcterms:created xsi:type="dcterms:W3CDTF">2025-07-04T07:26:40Z</dcterms:created>
  <dcterms:modified xsi:type="dcterms:W3CDTF">2025-07-04T07:26:47Z</dcterms:modified>
</cp:coreProperties>
</file>