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O:\ORM - Výzvy\2024\Rekonstrukce osvětlení SAB_VZMR_P\ZD na profil\"/>
    </mc:Choice>
  </mc:AlternateContent>
  <xr:revisionPtr revIDLastSave="0" documentId="13_ncr:1_{3375BAC7-B559-42CF-8E2B-3AAF3BD44A81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E12" i="2"/>
  <c r="C10" i="3"/>
  <c r="C9" i="3"/>
  <c r="C11" i="3" s="1"/>
  <c r="B3" i="3"/>
  <c r="I14" i="2"/>
  <c r="H14" i="2"/>
  <c r="E14" i="2"/>
  <c r="J14" i="2" s="1"/>
  <c r="I13" i="2"/>
  <c r="H13" i="2"/>
  <c r="E13" i="2"/>
  <c r="J13" i="2" s="1"/>
  <c r="I12" i="2"/>
  <c r="H12" i="2"/>
  <c r="H11" i="2"/>
  <c r="J11" i="2"/>
  <c r="I10" i="2"/>
  <c r="H10" i="2"/>
  <c r="E10" i="2"/>
  <c r="J10" i="2" s="1"/>
  <c r="I9" i="2"/>
  <c r="H9" i="2"/>
  <c r="E9" i="2"/>
  <c r="J9" i="2" s="1"/>
  <c r="I7" i="2"/>
  <c r="H7" i="2"/>
  <c r="E7" i="2"/>
  <c r="I5" i="2"/>
  <c r="H5" i="2"/>
  <c r="E5" i="2"/>
  <c r="I4" i="2"/>
  <c r="H4" i="2"/>
  <c r="E4" i="2"/>
  <c r="J5" i="2" l="1"/>
  <c r="H15" i="2"/>
  <c r="C6" i="3" s="1"/>
  <c r="J7" i="2"/>
  <c r="J12" i="2"/>
  <c r="E15" i="2"/>
  <c r="C5" i="3" s="1"/>
  <c r="B4" i="3"/>
  <c r="B7" i="3" s="1"/>
  <c r="B12" i="3" s="1"/>
  <c r="C4" i="3"/>
  <c r="J4" i="2"/>
  <c r="J15" i="2" l="1"/>
  <c r="C8" i="3"/>
  <c r="C7" i="3"/>
  <c r="C15" i="3" s="1"/>
  <c r="C12" i="3" l="1"/>
  <c r="C20" i="3" s="1"/>
  <c r="C19" i="3" l="1"/>
  <c r="C21" i="3" s="1"/>
  <c r="C14" i="3"/>
  <c r="C13" i="3"/>
  <c r="C16" i="3" l="1"/>
  <c r="C22" i="3" s="1"/>
  <c r="C24" i="3" s="1"/>
</calcChain>
</file>

<file path=xl/sharedStrings.xml><?xml version="1.0" encoding="utf-8"?>
<sst xmlns="http://schemas.openxmlformats.org/spreadsheetml/2006/main" count="143" uniqueCount="93">
  <si>
    <t>Název</t>
  </si>
  <si>
    <t>Hodnota</t>
  </si>
  <si>
    <t>Nadpis rekapitulace</t>
  </si>
  <si>
    <t>Seznam prací a dodávek elektrotechnických zařízení</t>
  </si>
  <si>
    <t>Akce</t>
  </si>
  <si>
    <t>Projekt</t>
  </si>
  <si>
    <t>Rekonstrukce osvětlení nad hříštěm za LED</t>
  </si>
  <si>
    <t>Investor</t>
  </si>
  <si>
    <t>Z. č.</t>
  </si>
  <si>
    <t/>
  </si>
  <si>
    <t>A. č.</t>
  </si>
  <si>
    <t>Smlouva</t>
  </si>
  <si>
    <t>Vypracoval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</si>
  <si>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</si>
  <si>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</si>
  <si>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</si>
  <si>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</si>
  <si>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</si>
  <si>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</si>
  <si>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</si>
  <si>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</si>
  <si>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</si>
  <si>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</si>
  <si>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</si>
  <si>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</si>
  <si>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</si>
  <si>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</si>
  <si>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</si>
  <si>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</si>
  <si>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</si>
  <si>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</si>
  <si>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</si>
  <si>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</si>
  <si>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</si>
  <si>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</si>
  <si>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</si>
  <si>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</si>
  <si>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</si>
  <si>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</si>
  <si>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</si>
  <si>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19</t>
  </si>
  <si>
    <t>2. sazba DPH %</t>
  </si>
  <si>
    <t>21</t>
  </si>
  <si>
    <t>Procento PM %</t>
  </si>
  <si>
    <t>Mj</t>
  </si>
  <si>
    <t>Počet</t>
  </si>
  <si>
    <t>Materiál</t>
  </si>
  <si>
    <t>Materiál celkem</t>
  </si>
  <si>
    <t>DM</t>
  </si>
  <si>
    <t>Montáž</t>
  </si>
  <si>
    <t>Montáž celkem</t>
  </si>
  <si>
    <t>Cena</t>
  </si>
  <si>
    <t>Cena celkem</t>
  </si>
  <si>
    <t>Elektromontáže</t>
  </si>
  <si>
    <t>SVÍTIDLO LED</t>
  </si>
  <si>
    <t>LED svítidlo, příkon 1 200 W, IP66, IK08, 5700°K, svítivost svítidla 180 000 lm, CRI&gt;70, optika 30°, přepěťová ochrana 10 kV</t>
  </si>
  <si>
    <t>ks</t>
  </si>
  <si>
    <t>LED svítidlo, příkon 750 W, IP66, IK08, 5700°K, svítivost svítidla 112 420 lm, CRI&gt;71, optika 30°, přepěťová ochrana 10 kV</t>
  </si>
  <si>
    <t>KABELÁŽE</t>
  </si>
  <si>
    <t>524 KABELÁŽ PRO SVÍTIDLA</t>
  </si>
  <si>
    <t>PRÁCE SPOJENÉ s</t>
  </si>
  <si>
    <t>měřením a nastavením</t>
  </si>
  <si>
    <t>demontážemi</t>
  </si>
  <si>
    <t>revize</t>
  </si>
  <si>
    <t>práce ve výškách - plošina</t>
  </si>
  <si>
    <t>úprava stav. sloupů</t>
  </si>
  <si>
    <t>Podružný materiál</t>
  </si>
  <si>
    <t>Elektromontáže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</si>
  <si>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</si>
  <si>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</si>
  <si>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</si>
  <si>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</si>
  <si>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</si>
  <si>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</si>
  <si>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</si>
  <si>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</si>
  <si>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</si>
  <si>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</si>
  <si>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</si>
  <si>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</si>
  <si>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</si>
  <si>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</si>
  <si>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</si>
  <si>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</si>
  <si>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</si>
  <si>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</si>
  <si>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</si>
  <si>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</si>
  <si>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</si>
  <si>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</si>
  <si>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</si>
  <si>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město Otrokovice</t>
  </si>
  <si>
    <t>Fotbalové hřiště SAB Otrokovice – rekonstrukce osvětlení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</si>
</sst>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7"/>
      <color rgb="FF000000"/>
      <name val="敓潧⁥䥕ᬀ帹㙀\☸-_x0008_"/>
      <charset val="238"/>
    </font>
    <font>
      <b/>
      <sz val="9"/>
      <color rgb="FF000000"/>
      <name val="敓潧⁥䥕ᬀ帹㙀\☸-_x0008_"/>
      <charset val="238"/>
    </font>
    <font>
      <b/>
      <sz val="8"/>
      <color rgb="FF000000"/>
      <name val="敓潧⁥䥕ᬀ帹㙀\☸-_x0008_"/>
      <charset val="238"/>
    </font>
    <font>
      <b/>
      <sz val="7"/>
      <color rgb="FF000000"/>
      <name val="敓潧⁥䥕ᬀ帹㙀\☸-_x0008_"/>
      <charset val="238"/>
    </font>
    <font>
      <i/>
      <sz val="8"/>
      <color rgb="FF000000"/>
      <name val="敓潧⁥䥕ᬀ帹㙀\☸-_x0008_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 wrapText="1"/>
    </xf>
    <xf numFmtId="4" fontId="1" fillId="8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workbookViewId="0">
      <selection activeCell="B29" sqref="B29"/>
    </sheetView>
  </sheetViews>
  <sheetFormatPr defaultRowHeight="15"/>
  <cols>
    <col min="1" max="1" width="30.28515625" style="1" bestFit="1" customWidth="1"/>
    <col min="2" max="2" width="7.140625" style="8" bestFit="1" customWidth="1"/>
    <col min="3" max="3" width="11.28515625" style="8" bestFit="1" customWidth="1"/>
    <col min="5" max="5" width="0" hidden="1" customWidth="1"/>
  </cols>
  <sheetData>
    <row r="1" spans="1:3">
      <c r="A1" s="2" t="s">
        <v>0</v>
      </c>
      <c r="B1" s="9" t="s">
        <v>68</v>
      </c>
      <c r="C1" s="9" t="s">
        <v>69</v>
      </c>
    </row>
    <row r="2" spans="1:3">
      <c r="A2" s="4" t="s">
        <v>70</v>
      </c>
      <c r="B2" s="14"/>
      <c r="C2" s="14"/>
    </row>
    <row r="3" spans="1:3">
      <c r="A3" s="5" t="s">
        <v>71</v>
      </c>
      <c r="B3" s="13">
        <f>0</f>
        <v>0</v>
      </c>
      <c r="C3" s="13"/>
    </row>
    <row r="4" spans="1:3">
      <c r="A4" s="5" t="s">
        <v>72</v>
      </c>
      <c r="B4" s="13">
        <f>B3 * Parametry!B16 / 100</f>
        <v>0</v>
      </c>
      <c r="C4" s="13">
        <f>B3 * Parametry!B17 / 100</f>
        <v>0</v>
      </c>
    </row>
    <row r="5" spans="1:3">
      <c r="A5" s="5" t="s">
        <v>73</v>
      </c>
      <c r="B5" s="13"/>
      <c r="C5" s="13">
        <f>(Rozpočet!E15) + 0</f>
        <v>0</v>
      </c>
    </row>
    <row r="6" spans="1:3">
      <c r="A6" s="5" t="s">
        <v>74</v>
      </c>
      <c r="B6" s="13"/>
      <c r="C6" s="13">
        <f>0 + (Rozpočet!H15) + 0</f>
        <v>0</v>
      </c>
    </row>
    <row r="7" spans="1:3">
      <c r="A7" s="6" t="s">
        <v>75</v>
      </c>
      <c r="B7" s="15">
        <f>B3 + B4</f>
        <v>0</v>
      </c>
      <c r="C7" s="15">
        <f>C3 + C4 + C5 + C6</f>
        <v>0</v>
      </c>
    </row>
    <row r="8" spans="1:3">
      <c r="A8" s="5" t="s">
        <v>76</v>
      </c>
      <c r="B8" s="13"/>
      <c r="C8" s="13">
        <f>(C5 + C6) * Parametry!B18 / 100</f>
        <v>0</v>
      </c>
    </row>
    <row r="9" spans="1:3">
      <c r="A9" s="5" t="s">
        <v>77</v>
      </c>
      <c r="B9" s="13"/>
      <c r="C9" s="13">
        <f>0 + 0</f>
        <v>0</v>
      </c>
    </row>
    <row r="10" spans="1:3">
      <c r="A10" s="5" t="s">
        <v>78</v>
      </c>
      <c r="B10" s="13"/>
      <c r="C10" s="13">
        <f>0 + 0</f>
        <v>0</v>
      </c>
    </row>
    <row r="11" spans="1:3">
      <c r="A11" s="5" t="s">
        <v>79</v>
      </c>
      <c r="B11" s="13"/>
      <c r="C11" s="13">
        <f>(C9 + C10) * Parametry!B19 / 100</f>
        <v>0</v>
      </c>
    </row>
    <row r="12" spans="1:3">
      <c r="A12" s="6" t="s">
        <v>80</v>
      </c>
      <c r="B12" s="15">
        <f>B7</f>
        <v>0</v>
      </c>
      <c r="C12" s="15">
        <f>C7 + C8 + C9 + C10 + C11</f>
        <v>0</v>
      </c>
    </row>
    <row r="13" spans="1:3">
      <c r="A13" s="5" t="s">
        <v>81</v>
      </c>
      <c r="B13" s="13"/>
      <c r="C13" s="13">
        <f>(B12 + C12) * Parametry!B20 / 100</f>
        <v>0</v>
      </c>
    </row>
    <row r="14" spans="1:3">
      <c r="A14" s="5" t="s">
        <v>82</v>
      </c>
      <c r="B14" s="13"/>
      <c r="C14" s="13">
        <f>(B12 + C12) * Parametry!B21 / 100</f>
        <v>0</v>
      </c>
    </row>
    <row r="15" spans="1:3">
      <c r="A15" s="5" t="s">
        <v>83</v>
      </c>
      <c r="B15" s="13"/>
      <c r="C15" s="13">
        <f>(B7 + C7) * Parametry!B22 / 100</f>
        <v>0</v>
      </c>
    </row>
    <row r="16" spans="1:3">
      <c r="A16" s="4" t="s">
        <v>84</v>
      </c>
      <c r="B16" s="14"/>
      <c r="C16" s="14">
        <f>B12 + C12 + C13 + C14 + C15</f>
        <v>0</v>
      </c>
    </row>
    <row r="17" spans="1:3">
      <c r="A17" s="5" t="s">
        <v>9</v>
      </c>
      <c r="B17" s="13"/>
      <c r="C17" s="13"/>
    </row>
    <row r="18" spans="1:3">
      <c r="A18" s="4" t="s">
        <v>85</v>
      </c>
      <c r="B18" s="14"/>
      <c r="C18" s="14"/>
    </row>
    <row r="19" spans="1:3">
      <c r="A19" s="5" t="s">
        <v>86</v>
      </c>
      <c r="B19" s="13"/>
      <c r="C19" s="13">
        <f>C12 * Parametry!B23 / 100</f>
        <v>0</v>
      </c>
    </row>
    <row r="20" spans="1:3">
      <c r="A20" s="5" t="s">
        <v>87</v>
      </c>
      <c r="B20" s="13"/>
      <c r="C20" s="13">
        <f>C12 * Parametry!B24 / 100</f>
        <v>0</v>
      </c>
    </row>
    <row r="21" spans="1:3">
      <c r="A21" s="4" t="s">
        <v>88</v>
      </c>
      <c r="B21" s="14"/>
      <c r="C21" s="14">
        <f>C19 + C20</f>
        <v>0</v>
      </c>
    </row>
    <row r="22" spans="1:3">
      <c r="A22" s="5" t="s">
        <v>89</v>
      </c>
      <c r="B22" s="13"/>
      <c r="C22" s="13">
        <f>Parametry!B25 * Parametry!B28 * (C16 * Parametry!B27)^Parametry!B26</f>
        <v>0</v>
      </c>
    </row>
    <row r="23" spans="1:3">
      <c r="A23" s="5" t="s">
        <v>9</v>
      </c>
      <c r="B23" s="13"/>
      <c r="C23" s="13"/>
    </row>
    <row r="24" spans="1:3">
      <c r="A24" s="3" t="s">
        <v>90</v>
      </c>
      <c r="B24" s="10"/>
      <c r="C24" s="10">
        <f>C16 + C21 + C22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workbookViewId="0">
      <selection activeCell="A17" sqref="A17"/>
    </sheetView>
  </sheetViews>
  <sheetFormatPr defaultRowHeight="15"/>
  <cols>
    <col min="1" max="1" width="62.85546875" style="1" customWidth="1"/>
    <col min="2" max="2" width="2.28515625" style="1" bestFit="1" customWidth="1"/>
    <col min="3" max="3" width="4.28515625" style="8" bestFit="1" customWidth="1"/>
    <col min="4" max="4" width="6.85546875" style="8" bestFit="1" customWidth="1"/>
    <col min="5" max="5" width="11.28515625" style="8" bestFit="1" customWidth="1"/>
    <col min="6" max="6" width="2.7109375" style="1" bestFit="1" customWidth="1"/>
    <col min="7" max="7" width="6.140625" style="8" bestFit="1" customWidth="1"/>
    <col min="8" max="8" width="9.7109375" style="8" bestFit="1" customWidth="1"/>
    <col min="9" max="9" width="6.85546875" style="8" bestFit="1" customWidth="1"/>
    <col min="10" max="10" width="11.28515625" style="8" bestFit="1" customWidth="1"/>
    <col min="11" max="11" width="0" hidden="1" customWidth="1"/>
  </cols>
  <sheetData>
    <row r="1" spans="1:10">
      <c r="A1" s="2" t="s">
        <v>0</v>
      </c>
      <c r="B1" s="2" t="s">
        <v>44</v>
      </c>
      <c r="C1" s="9" t="s">
        <v>45</v>
      </c>
      <c r="D1" s="9" t="s">
        <v>46</v>
      </c>
      <c r="E1" s="9" t="s">
        <v>47</v>
      </c>
      <c r="F1" s="2" t="s">
        <v>48</v>
      </c>
      <c r="G1" s="9" t="s">
        <v>49</v>
      </c>
      <c r="H1" s="9" t="s">
        <v>50</v>
      </c>
      <c r="I1" s="9" t="s">
        <v>51</v>
      </c>
      <c r="J1" s="9" t="s">
        <v>52</v>
      </c>
    </row>
    <row r="2" spans="1:10">
      <c r="A2" s="3" t="s">
        <v>53</v>
      </c>
      <c r="B2" s="3" t="s">
        <v>9</v>
      </c>
      <c r="C2" s="10"/>
      <c r="D2" s="10"/>
      <c r="E2" s="10"/>
      <c r="F2" s="3" t="s">
        <v>9</v>
      </c>
      <c r="G2" s="10"/>
      <c r="H2" s="10"/>
      <c r="I2" s="10"/>
      <c r="J2" s="10"/>
    </row>
    <row r="3" spans="1:10">
      <c r="A3" s="11" t="s">
        <v>54</v>
      </c>
      <c r="B3" s="11" t="s">
        <v>9</v>
      </c>
      <c r="C3" s="12"/>
      <c r="D3" s="12"/>
      <c r="E3" s="12"/>
      <c r="F3" s="11" t="s">
        <v>9</v>
      </c>
      <c r="G3" s="12"/>
      <c r="H3" s="12"/>
      <c r="I3" s="12"/>
      <c r="J3" s="12"/>
    </row>
    <row r="4" spans="1:10" ht="20.25">
      <c r="A4" s="16" t="s">
        <v>55</v>
      </c>
      <c r="B4" s="5" t="s">
        <v>56</v>
      </c>
      <c r="C4" s="13">
        <v>8</v>
      </c>
      <c r="D4" s="17">
        <v>0</v>
      </c>
      <c r="E4" s="13">
        <f>C4*D4</f>
        <v>0</v>
      </c>
      <c r="F4" s="5" t="s">
        <v>9</v>
      </c>
      <c r="G4" s="17">
        <v>0</v>
      </c>
      <c r="H4" s="13">
        <f>C4*G4</f>
        <v>0</v>
      </c>
      <c r="I4" s="13">
        <f>D4+G4</f>
        <v>0</v>
      </c>
      <c r="J4" s="13">
        <f>E4+H4</f>
        <v>0</v>
      </c>
    </row>
    <row r="5" spans="1:10" ht="20.25">
      <c r="A5" s="16" t="s">
        <v>57</v>
      </c>
      <c r="B5" s="5" t="s">
        <v>56</v>
      </c>
      <c r="C5" s="13">
        <v>16</v>
      </c>
      <c r="D5" s="17">
        <v>0</v>
      </c>
      <c r="E5" s="13">
        <f>C5*D5</f>
        <v>0</v>
      </c>
      <c r="F5" s="5" t="s">
        <v>9</v>
      </c>
      <c r="G5" s="17">
        <v>0</v>
      </c>
      <c r="H5" s="13">
        <f>C5*G5</f>
        <v>0</v>
      </c>
      <c r="I5" s="13">
        <f>D5+G5</f>
        <v>0</v>
      </c>
      <c r="J5" s="13">
        <f>E5+H5</f>
        <v>0</v>
      </c>
    </row>
    <row r="6" spans="1:10">
      <c r="A6" s="11" t="s">
        <v>58</v>
      </c>
      <c r="B6" s="11" t="s">
        <v>9</v>
      </c>
      <c r="C6" s="12"/>
      <c r="D6" s="12"/>
      <c r="E6" s="12"/>
      <c r="F6" s="11" t="s">
        <v>9</v>
      </c>
      <c r="G6" s="12"/>
      <c r="H6" s="12"/>
      <c r="I6" s="12"/>
      <c r="J6" s="12"/>
    </row>
    <row r="7" spans="1:10">
      <c r="A7" s="5" t="s">
        <v>59</v>
      </c>
      <c r="B7" s="5" t="s">
        <v>56</v>
      </c>
      <c r="C7" s="13">
        <v>1</v>
      </c>
      <c r="D7" s="17">
        <v>0</v>
      </c>
      <c r="E7" s="13">
        <f>C7*D7</f>
        <v>0</v>
      </c>
      <c r="F7" s="5" t="s">
        <v>9</v>
      </c>
      <c r="G7" s="17">
        <v>0</v>
      </c>
      <c r="H7" s="13">
        <f>C7*G7</f>
        <v>0</v>
      </c>
      <c r="I7" s="13">
        <f>D7+G7</f>
        <v>0</v>
      </c>
      <c r="J7" s="13">
        <f>E7+H7</f>
        <v>0</v>
      </c>
    </row>
    <row r="8" spans="1:10">
      <c r="A8" s="11" t="s">
        <v>60</v>
      </c>
      <c r="B8" s="11" t="s">
        <v>9</v>
      </c>
      <c r="C8" s="12"/>
      <c r="D8" s="12"/>
      <c r="E8" s="12"/>
      <c r="F8" s="11" t="s">
        <v>9</v>
      </c>
      <c r="G8" s="12"/>
      <c r="H8" s="12"/>
      <c r="I8" s="12"/>
      <c r="J8" s="12"/>
    </row>
    <row r="9" spans="1:10">
      <c r="A9" s="5" t="s">
        <v>61</v>
      </c>
      <c r="B9" s="5" t="s">
        <v>56</v>
      </c>
      <c r="C9" s="13">
        <v>1</v>
      </c>
      <c r="D9" s="17">
        <v>0</v>
      </c>
      <c r="E9" s="13">
        <f t="shared" ref="E9:E14" si="0">C9*D9</f>
        <v>0</v>
      </c>
      <c r="F9" s="5" t="s">
        <v>9</v>
      </c>
      <c r="G9" s="13">
        <v>0</v>
      </c>
      <c r="H9" s="13">
        <f t="shared" ref="H9:H14" si="1">C9*G9</f>
        <v>0</v>
      </c>
      <c r="I9" s="13">
        <f t="shared" ref="I9:J14" si="2">D9+G9</f>
        <v>0</v>
      </c>
      <c r="J9" s="13">
        <f t="shared" si="2"/>
        <v>0</v>
      </c>
    </row>
    <row r="10" spans="1:10">
      <c r="A10" s="5" t="s">
        <v>62</v>
      </c>
      <c r="B10" s="5" t="s">
        <v>56</v>
      </c>
      <c r="C10" s="13">
        <v>1</v>
      </c>
      <c r="D10" s="13">
        <v>0</v>
      </c>
      <c r="E10" s="13">
        <f t="shared" si="0"/>
        <v>0</v>
      </c>
      <c r="F10" s="5" t="s">
        <v>9</v>
      </c>
      <c r="G10" s="17">
        <v>0</v>
      </c>
      <c r="H10" s="13">
        <f t="shared" si="1"/>
        <v>0</v>
      </c>
      <c r="I10" s="13">
        <f t="shared" si="2"/>
        <v>0</v>
      </c>
      <c r="J10" s="13">
        <f t="shared" si="2"/>
        <v>0</v>
      </c>
    </row>
    <row r="11" spans="1:10">
      <c r="A11" s="5" t="s">
        <v>63</v>
      </c>
      <c r="B11" s="5" t="s">
        <v>56</v>
      </c>
      <c r="C11" s="13">
        <v>1</v>
      </c>
      <c r="D11" s="13">
        <v>0</v>
      </c>
      <c r="E11" s="13">
        <v>0</v>
      </c>
      <c r="F11" s="5" t="s">
        <v>9</v>
      </c>
      <c r="G11" s="17">
        <v>0</v>
      </c>
      <c r="H11" s="13">
        <f t="shared" si="1"/>
        <v>0</v>
      </c>
      <c r="I11" s="13">
        <f t="shared" si="2"/>
        <v>0</v>
      </c>
      <c r="J11" s="13">
        <f t="shared" si="2"/>
        <v>0</v>
      </c>
    </row>
    <row r="12" spans="1:10">
      <c r="A12" s="5" t="s">
        <v>64</v>
      </c>
      <c r="B12" s="5" t="s">
        <v>56</v>
      </c>
      <c r="C12" s="13">
        <v>1</v>
      </c>
      <c r="D12" s="13">
        <v>0</v>
      </c>
      <c r="E12" s="13">
        <f t="shared" si="0"/>
        <v>0</v>
      </c>
      <c r="F12" s="5" t="s">
        <v>9</v>
      </c>
      <c r="G12" s="17">
        <v>0</v>
      </c>
      <c r="H12" s="13">
        <f t="shared" si="1"/>
        <v>0</v>
      </c>
      <c r="I12" s="13">
        <f t="shared" si="2"/>
        <v>0</v>
      </c>
      <c r="J12" s="13">
        <f t="shared" si="2"/>
        <v>0</v>
      </c>
    </row>
    <row r="13" spans="1:10">
      <c r="A13" s="5" t="s">
        <v>65</v>
      </c>
      <c r="B13" s="5" t="s">
        <v>56</v>
      </c>
      <c r="C13" s="13">
        <v>6</v>
      </c>
      <c r="D13" s="17">
        <v>0</v>
      </c>
      <c r="E13" s="13">
        <f t="shared" si="0"/>
        <v>0</v>
      </c>
      <c r="F13" s="5" t="s">
        <v>9</v>
      </c>
      <c r="G13" s="17">
        <v>0</v>
      </c>
      <c r="H13" s="13">
        <f t="shared" si="1"/>
        <v>0</v>
      </c>
      <c r="I13" s="13">
        <f t="shared" si="2"/>
        <v>0</v>
      </c>
      <c r="J13" s="13">
        <f t="shared" si="2"/>
        <v>0</v>
      </c>
    </row>
    <row r="14" spans="1:10">
      <c r="A14" s="5" t="s">
        <v>66</v>
      </c>
      <c r="B14" s="5" t="s">
        <v>56</v>
      </c>
      <c r="C14" s="13">
        <v>1</v>
      </c>
      <c r="D14" s="17">
        <v>0</v>
      </c>
      <c r="E14" s="13">
        <f t="shared" si="0"/>
        <v>0</v>
      </c>
      <c r="F14" s="5" t="s">
        <v>9</v>
      </c>
      <c r="G14" s="13">
        <v>0</v>
      </c>
      <c r="H14" s="13">
        <f t="shared" si="1"/>
        <v>0</v>
      </c>
      <c r="I14" s="13">
        <f t="shared" si="2"/>
        <v>0</v>
      </c>
      <c r="J14" s="13">
        <f t="shared" si="2"/>
        <v>0</v>
      </c>
    </row>
    <row r="15" spans="1:10">
      <c r="A15" s="3" t="s">
        <v>67</v>
      </c>
      <c r="B15" s="3" t="s">
        <v>9</v>
      </c>
      <c r="C15" s="10"/>
      <c r="D15" s="10"/>
      <c r="E15" s="10">
        <f>SUM(E3:E14)</f>
        <v>0</v>
      </c>
      <c r="F15" s="3" t="s">
        <v>9</v>
      </c>
      <c r="G15" s="10"/>
      <c r="H15" s="10">
        <f>SUM(H3:H14)</f>
        <v>0</v>
      </c>
      <c r="I15" s="10"/>
      <c r="J15" s="10">
        <f>SUM(J3:J14)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tabSelected="1" workbookViewId="0">
      <selection activeCell="E7" sqref="E7"/>
    </sheetView>
  </sheetViews>
  <sheetFormatPr defaultRowHeight="15"/>
  <cols>
    <col min="1" max="1" width="22" style="1" bestFit="1" customWidth="1"/>
    <col min="2" max="2" width="53.7109375" style="1" bestFit="1" customWidth="1"/>
    <col min="3" max="3" width="0" hidden="1" customWidth="1"/>
  </cols>
  <sheetData>
    <row r="1" spans="1:2">
      <c r="A1" s="2" t="s">
        <v>0</v>
      </c>
      <c r="B1" s="2" t="s">
        <v>1</v>
      </c>
    </row>
    <row r="2" spans="1:2">
      <c r="A2" s="2" t="s">
        <v>2</v>
      </c>
      <c r="B2" s="3" t="s">
        <v>3</v>
      </c>
    </row>
    <row r="3" spans="1:2">
      <c r="A3" s="2" t="s">
        <v>4</v>
      </c>
      <c r="B3" s="4" t="s">
        <v>92</v>
      </c>
    </row>
    <row r="4" spans="1:2">
      <c r="A4" s="2" t="s">
        <v>5</v>
      </c>
      <c r="B4" s="4" t="s">
        <v>6</v>
      </c>
    </row>
    <row r="5" spans="1:2">
      <c r="A5" s="2" t="s">
        <v>7</v>
      </c>
      <c r="B5" s="4" t="s">
        <v>91</v>
      </c>
    </row>
    <row r="6" spans="1:2">
      <c r="A6" s="2" t="s">
        <v>8</v>
      </c>
      <c r="B6" s="4" t="s">
        <v>9</v>
      </c>
    </row>
    <row r="7" spans="1:2">
      <c r="A7" s="2" t="s">
        <v>10</v>
      </c>
      <c r="B7" s="4" t="s">
        <v>9</v>
      </c>
    </row>
    <row r="8" spans="1:2">
      <c r="A8" s="2" t="s">
        <v>11</v>
      </c>
      <c r="B8" s="4" t="s">
        <v>9</v>
      </c>
    </row>
    <row r="9" spans="1:2">
      <c r="A9" s="2" t="s">
        <v>12</v>
      </c>
      <c r="B9" s="4" t="s">
        <v>9</v>
      </c>
    </row>
    <row r="10" spans="1:2">
      <c r="A10" s="2" t="s">
        <v>13</v>
      </c>
      <c r="B10" s="4" t="s">
        <v>9</v>
      </c>
    </row>
    <row r="11" spans="1:2">
      <c r="A11" s="2" t="s">
        <v>14</v>
      </c>
      <c r="B11" s="4" t="s">
        <v>9</v>
      </c>
    </row>
    <row r="12" spans="1:2">
      <c r="A12" s="2" t="s">
        <v>15</v>
      </c>
      <c r="B12" s="4" t="s">
        <v>9</v>
      </c>
    </row>
    <row r="13" spans="1:2">
      <c r="A13" s="2" t="s">
        <v>16</v>
      </c>
      <c r="B13" s="4" t="s">
        <v>9</v>
      </c>
    </row>
    <row r="14" spans="1:2">
      <c r="A14" s="2" t="s">
        <v>17</v>
      </c>
      <c r="B14" s="4" t="s">
        <v>18</v>
      </c>
    </row>
    <row r="15" spans="1:2">
      <c r="A15" s="2" t="s">
        <v>9</v>
      </c>
      <c r="B15" s="5" t="s">
        <v>9</v>
      </c>
    </row>
    <row r="16" spans="1:2">
      <c r="A16" s="2" t="s">
        <v>19</v>
      </c>
      <c r="B16" s="6" t="s">
        <v>20</v>
      </c>
    </row>
    <row r="17" spans="1:2">
      <c r="A17" s="2" t="s">
        <v>21</v>
      </c>
      <c r="B17" s="6" t="s">
        <v>22</v>
      </c>
    </row>
    <row r="18" spans="1:2">
      <c r="A18" s="2" t="s">
        <v>23</v>
      </c>
      <c r="B18" s="6" t="s">
        <v>24</v>
      </c>
    </row>
    <row r="19" spans="1:2">
      <c r="A19" s="2" t="s">
        <v>25</v>
      </c>
      <c r="B19" s="6" t="s">
        <v>26</v>
      </c>
    </row>
    <row r="20" spans="1:2">
      <c r="A20" s="2" t="s">
        <v>27</v>
      </c>
      <c r="B20" s="6" t="s">
        <v>26</v>
      </c>
    </row>
    <row r="21" spans="1:2">
      <c r="A21" s="2" t="s">
        <v>28</v>
      </c>
      <c r="B21" s="6" t="s">
        <v>26</v>
      </c>
    </row>
    <row r="22" spans="1:2">
      <c r="A22" s="2" t="s">
        <v>29</v>
      </c>
      <c r="B22" s="6" t="s">
        <v>26</v>
      </c>
    </row>
    <row r="23" spans="1:2">
      <c r="A23" s="2" t="s">
        <v>30</v>
      </c>
      <c r="B23" s="6" t="s">
        <v>26</v>
      </c>
    </row>
    <row r="24" spans="1:2">
      <c r="A24" s="2" t="s">
        <v>31</v>
      </c>
      <c r="B24" s="6" t="s">
        <v>26</v>
      </c>
    </row>
    <row r="25" spans="1:2">
      <c r="A25" s="2" t="s">
        <v>32</v>
      </c>
      <c r="B25" s="6" t="s">
        <v>26</v>
      </c>
    </row>
    <row r="26" spans="1:2">
      <c r="A26" s="2" t="s">
        <v>33</v>
      </c>
      <c r="B26" s="6" t="s">
        <v>34</v>
      </c>
    </row>
    <row r="27" spans="1:2">
      <c r="A27" s="2" t="s">
        <v>35</v>
      </c>
      <c r="B27" s="6" t="s">
        <v>26</v>
      </c>
    </row>
    <row r="28" spans="1:2">
      <c r="A28" s="2" t="s">
        <v>36</v>
      </c>
      <c r="B28" s="6" t="s">
        <v>26</v>
      </c>
    </row>
    <row r="29" spans="1:2">
      <c r="A29" s="2" t="s">
        <v>37</v>
      </c>
      <c r="B29" s="6" t="s">
        <v>26</v>
      </c>
    </row>
    <row r="30" spans="1:2">
      <c r="A30" s="2" t="s">
        <v>38</v>
      </c>
      <c r="B30" s="6" t="s">
        <v>26</v>
      </c>
    </row>
    <row r="31" spans="1:2" ht="20.25">
      <c r="A31" s="7" t="s">
        <v>39</v>
      </c>
      <c r="B31" s="6" t="s">
        <v>40</v>
      </c>
    </row>
    <row r="32" spans="1:2">
      <c r="A32" s="2" t="s">
        <v>41</v>
      </c>
      <c r="B32" s="6" t="s">
        <v>42</v>
      </c>
    </row>
    <row r="33" spans="1:2">
      <c r="A33" s="1" t="s">
        <v>43</v>
      </c>
      <c r="B33" s="1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Joura</dc:creator>
  <cp:lastModifiedBy>Salaquardová Petra</cp:lastModifiedBy>
  <cp:lastPrinted>2024-01-08T10:42:41Z</cp:lastPrinted>
  <dcterms:created xsi:type="dcterms:W3CDTF">2024-01-08T08:57:57Z</dcterms:created>
  <dcterms:modified xsi:type="dcterms:W3CDTF">2024-01-08T10:45:54Z</dcterms:modified>
</cp:coreProperties>
</file>