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8380" windowHeight="1246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'Rekapitulace'!$G$20</definedName>
    <definedName name="Dodavka0">'Položky'!#REF!</definedName>
    <definedName name="HSV">'Rekapitulace'!$E$20</definedName>
    <definedName name="HSV0">'Položky'!#REF!</definedName>
    <definedName name="HZS">'Rekapitulace'!$I$20</definedName>
    <definedName name="HZS0">'Položky'!#REF!</definedName>
    <definedName name="JKSO">'Krycí list'!$G$2</definedName>
    <definedName name="MJ">'Krycí list'!$G$5</definedName>
    <definedName name="Mont">'Rekapitulace'!$H$20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'Položky'!$A$1:$G$85</definedName>
    <definedName name="_xlnm.Print_Area" localSheetId="1">'Rekapitulace'!$A$1:$I$26</definedName>
    <definedName name="PocetMJ">'Krycí list'!$G$6</definedName>
    <definedName name="Poznamka">'Krycí list'!$B$37</definedName>
    <definedName name="Projektant">'Krycí list'!$C$8</definedName>
    <definedName name="PSV">'Rekapitulace'!$F$20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'Rekapitulace'!$E$25</definedName>
    <definedName name="VRNnazev">'Rekapitulace'!$A$25</definedName>
    <definedName name="VRNproc">'Rekapitulace'!$F$25</definedName>
    <definedName name="VRNzakl">'Rekapitulace'!$G$25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<sst xmlns="http://schemas.openxmlformats.org/spreadsheetml/2006/main" count="309" uniqueCount="217">
  <si>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</si>
  <si>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</si>
  <si>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</si>
  <si>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</si>
  <si>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</si>
  <si>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</si>
  <si>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</si>
  <si>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</si>
  <si>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</si>
  <si>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</si>
  <si>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</si>
  <si>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</si>
  <si>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</si>
  <si>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</si>
  <si>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</si>
  <si>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</si>
  <si>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</si>
  <si>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</si>
  <si>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</si>
  <si>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</si>
  <si>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</si>
  <si>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</si>
  <si>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</si>
  <si>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</si>
  <si>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</si>
  <si>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</si>
  <si>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</si>
  <si>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</si>
  <si>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</si>
  <si>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</si>
  <si>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</si>
  <si>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</si>
  <si>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</si>
  <si>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</si>
  <si>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</si>
  <si>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</si>
  <si>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</si>
  <si>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</si>
  <si>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</si>
  <si>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</si>
  <si>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</si>
  <si>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</si>
  <si>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</si>
  <si>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</si>
  <si>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</si>
  <si>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</si>
  <si>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</si>
  <si>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</si>
  <si>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</si>
  <si>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</si>
  <si>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</si>
  <si>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</si>
  <si>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</si>
  <si>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</si>
  <si>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</si>
  <si>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</si>
  <si>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</si>
  <si>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</si>
  <si>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</si>
  <si>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</si>
  <si>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</si>
  <si>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</si>
  <si>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</si>
  <si>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</si>
  <si>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</si>
  <si>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</si>
  <si>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</si>
  <si>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</si>
  <si>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</si>
  <si>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</si>
  <si>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</si>
  <si>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</si>
  <si>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</si>
  <si>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</si>
  <si>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</si>
  <si>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</si>
  <si>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Oprava chodníku v ulici Nádražní Otrokovice</t>
  </si>
  <si>
    <t>I. epata p.č. 275/1 a 275/6</t>
  </si>
  <si>
    <t>12</t>
  </si>
  <si>
    <t>Odkopávky a prokopávky</t>
  </si>
  <si>
    <t>122302201R00</t>
  </si>
  <si>
    <t xml:space="preserve">Odkopávky pro silnice v hor. 4 do 100 m3 </t>
  </si>
  <si>
    <t>m3</t>
  </si>
  <si>
    <t>122302209R00</t>
  </si>
  <si>
    <t xml:space="preserve">Příplatek za lepivost - odkop pro silnice v hor. 4 </t>
  </si>
  <si>
    <t>13</t>
  </si>
  <si>
    <t>Hloubené vykopávky</t>
  </si>
  <si>
    <t>132301110R00</t>
  </si>
  <si>
    <t xml:space="preserve">Hloubení rýh š.do 60 cm v hor.4 do 50 m3,STROJNĚ </t>
  </si>
  <si>
    <t>132301119R00</t>
  </si>
  <si>
    <t xml:space="preserve">Přípl.za lepivost,hloubení rýh 60 cm,hor.4,STROJNĚ </t>
  </si>
  <si>
    <t>139601102R00</t>
  </si>
  <si>
    <t xml:space="preserve">Ruční výkop jam, rýh a šachet v hornině tř. 3 </t>
  </si>
  <si>
    <t>16</t>
  </si>
  <si>
    <t>Přemístění výkopku</t>
  </si>
  <si>
    <t>162701105R00</t>
  </si>
  <si>
    <t xml:space="preserve">Vodorovné přemístění výkopku z hor.1-4 do 10000 m </t>
  </si>
  <si>
    <t>167101101R00</t>
  </si>
  <si>
    <t xml:space="preserve">Nakládání výkopku z hor.1-4 v množství do 100 m3 </t>
  </si>
  <si>
    <t>199000005R00</t>
  </si>
  <si>
    <t xml:space="preserve">Poplatek za skládku zeminy 1- 4 </t>
  </si>
  <si>
    <t>t</t>
  </si>
  <si>
    <t>18</t>
  </si>
  <si>
    <t>Povrchové úpravy terénu</t>
  </si>
  <si>
    <t>182001121R00</t>
  </si>
  <si>
    <t xml:space="preserve">Plošná úprava terénu, nerovnosti do 15 cm v rovině </t>
  </si>
  <si>
    <t>m2</t>
  </si>
  <si>
    <t>184807111R00</t>
  </si>
  <si>
    <t xml:space="preserve">Ochrana stromu bedněním - zřízení </t>
  </si>
  <si>
    <t>184807112R00</t>
  </si>
  <si>
    <t xml:space="preserve">Ochrana stromu bedněním - odstranění </t>
  </si>
  <si>
    <t>180400020RA0</t>
  </si>
  <si>
    <t xml:space="preserve">Založení trávníku parkového, rovina, dodání osiva </t>
  </si>
  <si>
    <t>183400010RAA</t>
  </si>
  <si>
    <t>Příprava půdy pro výsadbu v rovině, ruční chemické odplevelení</t>
  </si>
  <si>
    <t>1/01</t>
  </si>
  <si>
    <t>Ošetření kořenového systému stromů zasažených výkopovým pracemi</t>
  </si>
  <si>
    <t>kpl</t>
  </si>
  <si>
    <t>10364R</t>
  </si>
  <si>
    <t xml:space="preserve">Ornice pro pozemkové úpravy vč. dovozu </t>
  </si>
  <si>
    <t>181351003</t>
  </si>
  <si>
    <t>Rozprostření ornice tl vrstvy do 200 mm pl do 100 m2 v rovině nebo ve svahu do 1:5 strojně</t>
  </si>
  <si>
    <t>21</t>
  </si>
  <si>
    <t>Úprava podloží a základ.spáry</t>
  </si>
  <si>
    <t>215901101RT5</t>
  </si>
  <si>
    <t>Zhutnění podloží z hornin nesoudržných do 92% PS vibrační deskou</t>
  </si>
  <si>
    <t>56</t>
  </si>
  <si>
    <t>Podkladní vrstvy komunikací a zpevněných ploch</t>
  </si>
  <si>
    <t>564801112R00</t>
  </si>
  <si>
    <t xml:space="preserve">Podklad ze štěrkodrti po zhutnění tloušťky 4 cm </t>
  </si>
  <si>
    <t>564851111R00</t>
  </si>
  <si>
    <t xml:space="preserve">Podklad ze štěrkodrti po zhutnění tloušťky 15 cm </t>
  </si>
  <si>
    <t>568111111R00</t>
  </si>
  <si>
    <t xml:space="preserve">Zřízení vrstvy z geotextilie skl.do 1:5, š.do 3 m </t>
  </si>
  <si>
    <t>69366198</t>
  </si>
  <si>
    <t>Geotextilie FILTEK 300 g/m2 š. 200cm 100% PP</t>
  </si>
  <si>
    <t>59</t>
  </si>
  <si>
    <t>Dlažby a předlažby komunikací</t>
  </si>
  <si>
    <t>389381001RT2</t>
  </si>
  <si>
    <t>Dobetonování prefabrikovaných konstrukcí betonem třídy C 16/20</t>
  </si>
  <si>
    <t>596215040R00</t>
  </si>
  <si>
    <t xml:space="preserve">Kladení zámkové dlažby tl. 8 cm do drtě </t>
  </si>
  <si>
    <t>596215048R00</t>
  </si>
  <si>
    <t xml:space="preserve">Příplatek za více barev dlažby tl. 8 cm, do drtě </t>
  </si>
  <si>
    <t>596291113R00</t>
  </si>
  <si>
    <t xml:space="preserve">Řezání zámkové dlažby tl. 80 mm </t>
  </si>
  <si>
    <t>m</t>
  </si>
  <si>
    <t>5/01</t>
  </si>
  <si>
    <t xml:space="preserve">Úprava napojení stávajících chodníků </t>
  </si>
  <si>
    <t>592451158</t>
  </si>
  <si>
    <t>Dlažba SLP skladba 20x10x8 cm červená</t>
  </si>
  <si>
    <t>592451170</t>
  </si>
  <si>
    <t>Dlažba zámková 20x10x8 cm přírodní</t>
  </si>
  <si>
    <t>91</t>
  </si>
  <si>
    <t>Doplňující práce na komunikaci</t>
  </si>
  <si>
    <t>917862111R00</t>
  </si>
  <si>
    <t xml:space="preserve">Osazení stojat. obrub.bet. s opěrou,lože z C 12/15 </t>
  </si>
  <si>
    <t>917932121RT2</t>
  </si>
  <si>
    <t>Osazení betonové prefa přídlažby do lože z C16/20 včetně dodávky silniční přídlažby</t>
  </si>
  <si>
    <t>918101111R00</t>
  </si>
  <si>
    <t xml:space="preserve">Lože pod obrubníky nebo obruby dlažeb z C 12/15 </t>
  </si>
  <si>
    <t>59217010</t>
  </si>
  <si>
    <t>Obrubník silniční betonový 150x250x1000 mm</t>
  </si>
  <si>
    <t>kus</t>
  </si>
  <si>
    <t>59217020</t>
  </si>
  <si>
    <t>Obrubník nájezdový betonový 148,5x145x1000 mm</t>
  </si>
  <si>
    <t>59217021</t>
  </si>
  <si>
    <t>Obrubník přechodový P betonový 150x250/145x975 mm</t>
  </si>
  <si>
    <t>59217022</t>
  </si>
  <si>
    <t>Obrubník přechodový L betonový 150x250/145x975 mm</t>
  </si>
  <si>
    <t>59217421</t>
  </si>
  <si>
    <t>Obrubník chodníkový ABO 14-10 1000/100/250</t>
  </si>
  <si>
    <t>96</t>
  </si>
  <si>
    <t>Bourání konstrukcí</t>
  </si>
  <si>
    <t>113106121R00</t>
  </si>
  <si>
    <t xml:space="preserve">Rozebrání dlažeb z betonových dlaždic na sucho </t>
  </si>
  <si>
    <t>113107325R00</t>
  </si>
  <si>
    <t xml:space="preserve">Odstranění podkladu pl. 50 m2,kam.těžené tl.25 cm </t>
  </si>
  <si>
    <t>113109312R00</t>
  </si>
  <si>
    <t xml:space="preserve">Odstranění podkladu pl.50 m2, bet.prostý tl.12 cm </t>
  </si>
  <si>
    <t>113201111R00</t>
  </si>
  <si>
    <t xml:space="preserve">Vytrhání obrubníků chodníkových a parkových </t>
  </si>
  <si>
    <t>961044111R00</t>
  </si>
  <si>
    <t xml:space="preserve">Bourání základů z betonu prostého </t>
  </si>
  <si>
    <t>97</t>
  </si>
  <si>
    <t>Prorážení otvorů</t>
  </si>
  <si>
    <t>970241100R00</t>
  </si>
  <si>
    <t xml:space="preserve">Řezání prostého betonu hl. řezu 100 mm </t>
  </si>
  <si>
    <t>99</t>
  </si>
  <si>
    <t>Staveništní přesun hmot</t>
  </si>
  <si>
    <t>998223011R00</t>
  </si>
  <si>
    <t xml:space="preserve">Přesun hmot, pozemní komunikace, kryt dlážděný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</si>
  <si>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</si>
  <si>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</si>
  <si>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</si>
  <si>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</si>
  <si>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</si>
  <si>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</si>
  <si>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979087212R00</t>
  </si>
  <si>
    <t xml:space="preserve">Nakládání suti na dopravní prostředky - komunikace </t>
  </si>
  <si>
    <t>979999997R00</t>
  </si>
  <si>
    <t xml:space="preserve">Poplatek za skládku </t>
  </si>
  <si>
    <t>VN</t>
  </si>
  <si>
    <t>Vedlejší náklady</t>
  </si>
  <si>
    <t>005111021T00</t>
  </si>
  <si>
    <t xml:space="preserve">Vytyčení inženýrských sítí </t>
  </si>
  <si>
    <t>soubor</t>
  </si>
  <si>
    <t>005121010T00</t>
  </si>
  <si>
    <t xml:space="preserve">Vybudování zařízení staveniště </t>
  </si>
  <si>
    <t>005121020T00</t>
  </si>
  <si>
    <t xml:space="preserve">Provoz zařízení staveniště </t>
  </si>
  <si>
    <t>005121030T00</t>
  </si>
  <si>
    <t xml:space="preserve">Odstranění zařízení staveniště </t>
  </si>
  <si>
    <t>005211030T00</t>
  </si>
  <si>
    <t xml:space="preserve">Dočasné dopravní omezení a značení </t>
  </si>
  <si>
    <t>02</t>
  </si>
  <si>
    <t xml:space="preserve">Zabezpečení staveniště - oplocení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</si>
</sst>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49" fontId="22" fillId="33" borderId="13" xfId="0" applyNumberFormat="1" applyFont="1" applyFill="1" applyBorder="1" applyAlignment="1">
      <alignment horizontal="left"/>
    </xf>
    <xf numFmtId="49" fontId="21" fillId="33" borderId="12" xfId="0" applyNumberFormat="1" applyFont="1" applyFill="1" applyBorder="1" applyAlignment="1">
      <alignment horizontal="centerContinuous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49" fontId="20" fillId="33" borderId="18" xfId="0" applyNumberFormat="1" applyFont="1" applyFill="1" applyBorder="1" applyAlignment="1">
      <alignment/>
    </xf>
    <xf numFmtId="49" fontId="19" fillId="33" borderId="18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/>
    </xf>
    <xf numFmtId="49" fontId="19" fillId="33" borderId="0" xfId="0" applyNumberFormat="1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49" fontId="20" fillId="0" borderId="54" xfId="46" applyNumberFormat="1" applyFont="1" applyBorder="1">
      <alignment/>
      <protection/>
    </xf>
    <xf numFmtId="49" fontId="19" fillId="0" borderId="54" xfId="46" applyNumberFormat="1" applyFont="1" applyBorder="1">
      <alignment/>
      <protection/>
    </xf>
    <xf numFmtId="49" fontId="19" fillId="0" borderId="54" xfId="46" applyNumberFormat="1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49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49" fontId="20" fillId="0" borderId="59" xfId="46" applyNumberFormat="1" applyFont="1" applyBorder="1">
      <alignment/>
      <protection/>
    </xf>
    <xf numFmtId="49" fontId="19" fillId="0" borderId="59" xfId="46" applyNumberFormat="1" applyFont="1" applyBorder="1">
      <alignment/>
      <protection/>
    </xf>
    <xf numFmtId="49" fontId="19" fillId="0" borderId="59" xfId="46" applyNumberFormat="1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19" fillId="0" borderId="54" xfId="46" applyFont="1" applyBorder="1">
      <alignment/>
      <protection/>
    </xf>
    <xf numFmtId="0" fontId="21" fillId="0" borderId="55" xfId="46" applyFont="1" applyBorder="1" applyAlignment="1">
      <alignment horizontal="right"/>
      <protection/>
    </xf>
    <xf numFmtId="49" fontId="19" fillId="0" borderId="54" xfId="46" applyNumberFormat="1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59" xfId="46" applyFont="1" applyBorder="1">
      <alignment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19" fillId="33" borderId="19" xfId="46" applyFont="1" applyFill="1" applyBorder="1" applyAlignment="1">
      <alignment horizontal="center"/>
      <protection/>
    </xf>
    <xf numFmtId="49" fontId="33" fillId="33" borderId="19" xfId="46" applyNumberFormat="1" applyFont="1" applyFill="1" applyBorder="1" applyAlignment="1">
      <alignment horizontal="left"/>
      <protection/>
    </xf>
    <xf numFmtId="0" fontId="33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5" fillId="0" borderId="0" xfId="46" applyFont="1" applyBorder="1">
      <alignment/>
      <protection/>
    </xf>
    <xf numFmtId="3" fontId="35" fillId="0" borderId="0" xfId="46" applyNumberFormat="1" applyFont="1" applyBorder="1" applyAlignment="1">
      <alignment horizontal="right"/>
      <protection/>
    </xf>
    <xf numFmtId="4" fontId="35" fillId="0" borderId="0" xfId="46" applyNumberFormat="1" applyFont="1" applyBorder="1">
      <alignment/>
      <protection/>
    </xf>
    <xf numFmtId="0" fontId="3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/>
      <c r="D2" s="5"/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/>
      <c r="B5" s="18"/>
      <c r="C5" s="19" t="s">
        <v>77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/>
      <c r="B7" s="25"/>
      <c r="C7" s="26" t="s">
        <v>76</v>
      </c>
      <c r="D7" s="27"/>
      <c r="E7" s="27"/>
      <c r="F7" s="28" t="s">
        <v>10</v>
      </c>
      <c r="G7" s="22"/>
    </row>
    <row r="8" spans="1:9" ht="12.75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/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/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/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75" customHeight="1">
      <c r="A15" s="57"/>
      <c r="B15" s="58" t="s">
        <v>22</v>
      </c>
      <c r="C15" s="59">
        <f>HSV</f>
        <v>0</v>
      </c>
      <c r="D15" s="60"/>
      <c r="E15" s="61"/>
      <c r="F15" s="62"/>
      <c r="G15" s="59"/>
    </row>
    <row r="16" spans="1:7" ht="15.75" customHeight="1">
      <c r="A16" s="57" t="s">
        <v>23</v>
      </c>
      <c r="B16" s="58" t="s">
        <v>24</v>
      </c>
      <c r="C16" s="59">
        <f>PSV</f>
        <v>0</v>
      </c>
      <c r="D16" s="9"/>
      <c r="E16" s="63"/>
      <c r="F16" s="64"/>
      <c r="G16" s="59"/>
    </row>
    <row r="17" spans="1:7" ht="15.75" customHeight="1">
      <c r="A17" s="57" t="s">
        <v>25</v>
      </c>
      <c r="B17" s="58" t="s">
        <v>26</v>
      </c>
      <c r="C17" s="59">
        <f>Mont</f>
        <v>0</v>
      </c>
      <c r="D17" s="9"/>
      <c r="E17" s="63"/>
      <c r="F17" s="64"/>
      <c r="G17" s="59"/>
    </row>
    <row r="18" spans="1:7" ht="15.75" customHeight="1">
      <c r="A18" s="65" t="s">
        <v>27</v>
      </c>
      <c r="B18" s="66" t="s">
        <v>28</v>
      </c>
      <c r="C18" s="59">
        <f>Dodavka</f>
        <v>0</v>
      </c>
      <c r="D18" s="9"/>
      <c r="E18" s="63"/>
      <c r="F18" s="64"/>
      <c r="G18" s="59"/>
    </row>
    <row r="19" spans="1:7" ht="15.75" customHeight="1">
      <c r="A19" s="67" t="s">
        <v>29</v>
      </c>
      <c r="B19" s="58"/>
      <c r="C19" s="59">
        <f>SUM(C15:C18)</f>
        <v>0</v>
      </c>
      <c r="D19" s="9"/>
      <c r="E19" s="63"/>
      <c r="F19" s="64"/>
      <c r="G19" s="59"/>
    </row>
    <row r="20" spans="1:7" ht="15.75" customHeight="1">
      <c r="A20" s="67"/>
      <c r="B20" s="58"/>
      <c r="C20" s="59"/>
      <c r="D20" s="9"/>
      <c r="E20" s="63"/>
      <c r="F20" s="64"/>
      <c r="G20" s="59"/>
    </row>
    <row r="21" spans="1:7" ht="15.75" customHeight="1">
      <c r="A21" s="67" t="s">
        <v>30</v>
      </c>
      <c r="B21" s="58"/>
      <c r="C21" s="59">
        <f>HZS</f>
        <v>0</v>
      </c>
      <c r="D21" s="9"/>
      <c r="E21" s="63"/>
      <c r="F21" s="64"/>
      <c r="G21" s="59"/>
    </row>
    <row r="22" spans="1:7" ht="15.7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7"/>
  <sheetViews>
    <sheetView zoomScalePageLayoutView="0" workbookViewId="0" topLeftCell="A1">
      <selection activeCell="G2" sqref="G2:I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 Oprava chodníku v ulici Nádražní Otrokovice</v>
      </c>
      <c r="D1" s="111"/>
      <c r="E1" s="112"/>
      <c r="F1" s="111"/>
      <c r="G1" s="113" t="s">
        <v>49</v>
      </c>
      <c r="H1" s="114"/>
      <c r="I1" s="115"/>
    </row>
    <row r="2" spans="1:9" ht="13.5" thickBot="1">
      <c r="A2" s="116" t="s">
        <v>50</v>
      </c>
      <c r="B2" s="117"/>
      <c r="C2" s="118" t="str">
        <f>CONCATENATE(cisloobjektu," ",nazevobjektu)</f>
        <v> I. epata p.č. 275/1 a 275/6</v>
      </c>
      <c r="D2" s="119"/>
      <c r="E2" s="120"/>
      <c r="F2" s="119"/>
      <c r="G2" s="121"/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18" t="str">
        <f>Položky!B7</f>
        <v>12</v>
      </c>
      <c r="B7" s="133" t="str">
        <f>Položky!C7</f>
        <v>Odkopávky a prokopávky</v>
      </c>
      <c r="C7" s="69"/>
      <c r="D7" s="134"/>
      <c r="E7" s="219">
        <f>Položky!BA10</f>
        <v>0</v>
      </c>
      <c r="F7" s="220">
        <f>Položky!BB10</f>
        <v>0</v>
      </c>
      <c r="G7" s="220">
        <f>Položky!BC10</f>
        <v>0</v>
      </c>
      <c r="H7" s="220">
        <f>Položky!BD10</f>
        <v>0</v>
      </c>
      <c r="I7" s="221">
        <f>Položky!BE10</f>
        <v>0</v>
      </c>
    </row>
    <row r="8" spans="1:9" s="37" customFormat="1" ht="12.75">
      <c r="A8" s="218" t="str">
        <f>Položky!B11</f>
        <v>13</v>
      </c>
      <c r="B8" s="133" t="str">
        <f>Položky!C11</f>
        <v>Hloubené vykopávky</v>
      </c>
      <c r="C8" s="69"/>
      <c r="D8" s="134"/>
      <c r="E8" s="219">
        <f>Položky!BA15</f>
        <v>0</v>
      </c>
      <c r="F8" s="220">
        <f>Položky!BB15</f>
        <v>0</v>
      </c>
      <c r="G8" s="220">
        <f>Položky!BC15</f>
        <v>0</v>
      </c>
      <c r="H8" s="220">
        <f>Položky!BD15</f>
        <v>0</v>
      </c>
      <c r="I8" s="221">
        <f>Položky!BE15</f>
        <v>0</v>
      </c>
    </row>
    <row r="9" spans="1:9" s="37" customFormat="1" ht="12.75">
      <c r="A9" s="218" t="str">
        <f>Položky!B16</f>
        <v>16</v>
      </c>
      <c r="B9" s="133" t="str">
        <f>Položky!C16</f>
        <v>Přemístění výkopku</v>
      </c>
      <c r="C9" s="69"/>
      <c r="D9" s="134"/>
      <c r="E9" s="219">
        <f>Položky!BA20</f>
        <v>0</v>
      </c>
      <c r="F9" s="220">
        <f>Položky!BB20</f>
        <v>0</v>
      </c>
      <c r="G9" s="220">
        <f>Položky!BC20</f>
        <v>0</v>
      </c>
      <c r="H9" s="220">
        <f>Položky!BD20</f>
        <v>0</v>
      </c>
      <c r="I9" s="221">
        <f>Položky!BE20</f>
        <v>0</v>
      </c>
    </row>
    <row r="10" spans="1:9" s="37" customFormat="1" ht="12.75">
      <c r="A10" s="218" t="str">
        <f>Položky!B21</f>
        <v>18</v>
      </c>
      <c r="B10" s="133" t="str">
        <f>Položky!C21</f>
        <v>Povrchové úpravy terénu</v>
      </c>
      <c r="C10" s="69"/>
      <c r="D10" s="134"/>
      <c r="E10" s="219">
        <f>Položky!BA30</f>
        <v>0</v>
      </c>
      <c r="F10" s="220">
        <f>Položky!BB30</f>
        <v>0</v>
      </c>
      <c r="G10" s="220">
        <f>Položky!BC30</f>
        <v>0</v>
      </c>
      <c r="H10" s="220">
        <f>Položky!BD30</f>
        <v>0</v>
      </c>
      <c r="I10" s="221">
        <f>Položky!BE30</f>
        <v>0</v>
      </c>
    </row>
    <row r="11" spans="1:9" s="37" customFormat="1" ht="12.75">
      <c r="A11" s="218" t="str">
        <f>Položky!B31</f>
        <v>21</v>
      </c>
      <c r="B11" s="133" t="str">
        <f>Položky!C31</f>
        <v>Úprava podloží a základ.spáry</v>
      </c>
      <c r="C11" s="69"/>
      <c r="D11" s="134"/>
      <c r="E11" s="219">
        <f>Položky!BA33</f>
        <v>0</v>
      </c>
      <c r="F11" s="220">
        <f>Položky!BB33</f>
        <v>0</v>
      </c>
      <c r="G11" s="220">
        <f>Položky!BC33</f>
        <v>0</v>
      </c>
      <c r="H11" s="220">
        <f>Položky!BD33</f>
        <v>0</v>
      </c>
      <c r="I11" s="221">
        <f>Položky!BE33</f>
        <v>0</v>
      </c>
    </row>
    <row r="12" spans="1:9" s="37" customFormat="1" ht="12.75">
      <c r="A12" s="218" t="str">
        <f>Položky!B34</f>
        <v>56</v>
      </c>
      <c r="B12" s="133" t="str">
        <f>Položky!C34</f>
        <v>Podkladní vrstvy komunikací a zpevněných ploch</v>
      </c>
      <c r="C12" s="69"/>
      <c r="D12" s="134"/>
      <c r="E12" s="219">
        <f>Položky!BA39</f>
        <v>0</v>
      </c>
      <c r="F12" s="220">
        <f>Položky!BB39</f>
        <v>0</v>
      </c>
      <c r="G12" s="220">
        <f>Položky!BC39</f>
        <v>0</v>
      </c>
      <c r="H12" s="220">
        <f>Položky!BD39</f>
        <v>0</v>
      </c>
      <c r="I12" s="221">
        <f>Položky!BE39</f>
        <v>0</v>
      </c>
    </row>
    <row r="13" spans="1:9" s="37" customFormat="1" ht="12.75">
      <c r="A13" s="218" t="str">
        <f>Položky!B40</f>
        <v>59</v>
      </c>
      <c r="B13" s="133" t="str">
        <f>Položky!C40</f>
        <v>Dlažby a předlažby komunikací</v>
      </c>
      <c r="C13" s="69"/>
      <c r="D13" s="134"/>
      <c r="E13" s="219">
        <f>Položky!BA48</f>
        <v>0</v>
      </c>
      <c r="F13" s="220">
        <f>Položky!BB48</f>
        <v>0</v>
      </c>
      <c r="G13" s="220">
        <f>Položky!BC48</f>
        <v>0</v>
      </c>
      <c r="H13" s="220">
        <f>Položky!BD48</f>
        <v>0</v>
      </c>
      <c r="I13" s="221">
        <f>Položky!BE48</f>
        <v>0</v>
      </c>
    </row>
    <row r="14" spans="1:9" s="37" customFormat="1" ht="12.75">
      <c r="A14" s="218" t="str">
        <f>Položky!B49</f>
        <v>91</v>
      </c>
      <c r="B14" s="133" t="str">
        <f>Položky!C49</f>
        <v>Doplňující práce na komunikaci</v>
      </c>
      <c r="C14" s="69"/>
      <c r="D14" s="134"/>
      <c r="E14" s="219">
        <f>Položky!BA58</f>
        <v>0</v>
      </c>
      <c r="F14" s="220">
        <f>Položky!BB58</f>
        <v>0</v>
      </c>
      <c r="G14" s="220">
        <f>Položky!BC58</f>
        <v>0</v>
      </c>
      <c r="H14" s="220">
        <f>Položky!BD58</f>
        <v>0</v>
      </c>
      <c r="I14" s="221">
        <f>Položky!BE58</f>
        <v>0</v>
      </c>
    </row>
    <row r="15" spans="1:9" s="37" customFormat="1" ht="12.75">
      <c r="A15" s="218" t="str">
        <f>Položky!B59</f>
        <v>96</v>
      </c>
      <c r="B15" s="133" t="str">
        <f>Položky!C59</f>
        <v>Bourání konstrukcí</v>
      </c>
      <c r="C15" s="69"/>
      <c r="D15" s="134"/>
      <c r="E15" s="219">
        <f>Položky!BA65</f>
        <v>0</v>
      </c>
      <c r="F15" s="220">
        <f>Položky!BB65</f>
        <v>0</v>
      </c>
      <c r="G15" s="220">
        <f>Položky!BC65</f>
        <v>0</v>
      </c>
      <c r="H15" s="220">
        <f>Položky!BD65</f>
        <v>0</v>
      </c>
      <c r="I15" s="221">
        <f>Položky!BE65</f>
        <v>0</v>
      </c>
    </row>
    <row r="16" spans="1:9" s="37" customFormat="1" ht="12.75">
      <c r="A16" s="218" t="str">
        <f>Položky!B66</f>
        <v>97</v>
      </c>
      <c r="B16" s="133" t="str">
        <f>Položky!C66</f>
        <v>Prorážení otvorů</v>
      </c>
      <c r="C16" s="69"/>
      <c r="D16" s="134"/>
      <c r="E16" s="219">
        <f>Položky!BA68</f>
        <v>0</v>
      </c>
      <c r="F16" s="220">
        <f>Položky!BB68</f>
        <v>0</v>
      </c>
      <c r="G16" s="220">
        <f>Položky!BC68</f>
        <v>0</v>
      </c>
      <c r="H16" s="220">
        <f>Položky!BD68</f>
        <v>0</v>
      </c>
      <c r="I16" s="221">
        <f>Položky!BE68</f>
        <v>0</v>
      </c>
    </row>
    <row r="17" spans="1:9" s="37" customFormat="1" ht="12.75">
      <c r="A17" s="218" t="str">
        <f>Položky!B69</f>
        <v>99</v>
      </c>
      <c r="B17" s="133" t="str">
        <f>Položky!C69</f>
        <v>Staveništní přesun hmot</v>
      </c>
      <c r="C17" s="69"/>
      <c r="D17" s="134"/>
      <c r="E17" s="219">
        <f>Položky!BA71</f>
        <v>0</v>
      </c>
      <c r="F17" s="220">
        <f>Položky!BB71</f>
        <v>0</v>
      </c>
      <c r="G17" s="220">
        <f>Položky!BC71</f>
        <v>0</v>
      </c>
      <c r="H17" s="220">
        <f>Položky!BD71</f>
        <v>0</v>
      </c>
      <c r="I17" s="221">
        <f>Položky!BE71</f>
        <v>0</v>
      </c>
    </row>
    <row r="18" spans="1:9" s="37" customFormat="1" ht="12.75">
      <c r="A18" s="218" t="str">
        <f>Položky!B72</f>
        <v>D96</v>
      </c>
      <c r="B18" s="133" t="str">
        <f>Položky!C72</f>
        <v>Přesuny suti a vybouraných hmot</v>
      </c>
      <c r="C18" s="69"/>
      <c r="D18" s="134"/>
      <c r="E18" s="219">
        <f>Položky!BA77</f>
        <v>0</v>
      </c>
      <c r="F18" s="220">
        <f>Položky!BB77</f>
        <v>0</v>
      </c>
      <c r="G18" s="220">
        <f>Položky!BC77</f>
        <v>0</v>
      </c>
      <c r="H18" s="220">
        <f>Položky!BD77</f>
        <v>0</v>
      </c>
      <c r="I18" s="221">
        <f>Položky!BE77</f>
        <v>0</v>
      </c>
    </row>
    <row r="19" spans="1:9" s="37" customFormat="1" ht="13.5" thickBot="1">
      <c r="A19" s="218" t="str">
        <f>Položky!B78</f>
        <v>VN</v>
      </c>
      <c r="B19" s="133" t="str">
        <f>Položky!C78</f>
        <v>Vedlejší náklady</v>
      </c>
      <c r="C19" s="69"/>
      <c r="D19" s="134"/>
      <c r="E19" s="219">
        <f>Položky!BA85</f>
        <v>0</v>
      </c>
      <c r="F19" s="220">
        <f>Položky!BB85</f>
        <v>0</v>
      </c>
      <c r="G19" s="220">
        <f>Položky!BC85</f>
        <v>0</v>
      </c>
      <c r="H19" s="220">
        <f>Položky!BD85</f>
        <v>0</v>
      </c>
      <c r="I19" s="221">
        <f>Položky!BE85</f>
        <v>0</v>
      </c>
    </row>
    <row r="20" spans="1:9" s="141" customFormat="1" ht="13.5" thickBot="1">
      <c r="A20" s="135"/>
      <c r="B20" s="136" t="s">
        <v>57</v>
      </c>
      <c r="C20" s="136"/>
      <c r="D20" s="137"/>
      <c r="E20" s="138">
        <f>SUM(E7:E19)</f>
        <v>0</v>
      </c>
      <c r="F20" s="139">
        <f>SUM(F7:F19)</f>
        <v>0</v>
      </c>
      <c r="G20" s="139">
        <f>SUM(G7:G19)</f>
        <v>0</v>
      </c>
      <c r="H20" s="139">
        <f>SUM(H7:H19)</f>
        <v>0</v>
      </c>
      <c r="I20" s="140">
        <f>SUM(I7:I19)</f>
        <v>0</v>
      </c>
    </row>
    <row r="21" spans="1:9" ht="12.75">
      <c r="A21" s="69"/>
      <c r="B21" s="69"/>
      <c r="C21" s="69"/>
      <c r="D21" s="69"/>
      <c r="E21" s="69"/>
      <c r="F21" s="69"/>
      <c r="G21" s="69"/>
      <c r="H21" s="69"/>
      <c r="I21" s="69"/>
    </row>
    <row r="22" spans="1:57" ht="19.5" customHeight="1">
      <c r="A22" s="125" t="s">
        <v>58</v>
      </c>
      <c r="B22" s="125"/>
      <c r="C22" s="125"/>
      <c r="D22" s="125"/>
      <c r="E22" s="125"/>
      <c r="F22" s="125"/>
      <c r="G22" s="142"/>
      <c r="H22" s="125"/>
      <c r="I22" s="125"/>
      <c r="BA22" s="43"/>
      <c r="BB22" s="43"/>
      <c r="BC22" s="43"/>
      <c r="BD22" s="43"/>
      <c r="BE22" s="43"/>
    </row>
    <row r="23" spans="1:9" ht="13.5" thickBot="1">
      <c r="A23" s="82"/>
      <c r="B23" s="82"/>
      <c r="C23" s="82"/>
      <c r="D23" s="82"/>
      <c r="E23" s="82"/>
      <c r="F23" s="82"/>
      <c r="G23" s="82"/>
      <c r="H23" s="82"/>
      <c r="I23" s="82"/>
    </row>
    <row r="24" spans="1:9" ht="12.75">
      <c r="A24" s="76" t="s">
        <v>59</v>
      </c>
      <c r="B24" s="77"/>
      <c r="C24" s="77"/>
      <c r="D24" s="143"/>
      <c r="E24" s="144" t="s">
        <v>60</v>
      </c>
      <c r="F24" s="145" t="s">
        <v>61</v>
      </c>
      <c r="G24" s="146" t="s">
        <v>62</v>
      </c>
      <c r="H24" s="147"/>
      <c r="I24" s="148" t="s">
        <v>60</v>
      </c>
    </row>
    <row r="25" spans="1:53" ht="12.75">
      <c r="A25" s="67"/>
      <c r="B25" s="58"/>
      <c r="C25" s="58"/>
      <c r="D25" s="149"/>
      <c r="E25" s="150"/>
      <c r="F25" s="151"/>
      <c r="G25" s="152">
        <f>CHOOSE(BA25+1,HSV+PSV,HSV+PSV+Mont,HSV+PSV+Dodavka+Mont,HSV,PSV,Mont,Dodavka,Mont+Dodavka,0)</f>
        <v>0</v>
      </c>
      <c r="H25" s="153"/>
      <c r="I25" s="154">
        <f>E25+F25*G25/100</f>
        <v>0</v>
      </c>
      <c r="BA25">
        <v>8</v>
      </c>
    </row>
    <row r="26" spans="1:9" ht="13.5" thickBot="1">
      <c r="A26" s="155"/>
      <c r="B26" s="156" t="s">
        <v>63</v>
      </c>
      <c r="C26" s="157"/>
      <c r="D26" s="158"/>
      <c r="E26" s="159"/>
      <c r="F26" s="160"/>
      <c r="G26" s="160"/>
      <c r="H26" s="161">
        <f>SUM(H25:H25)</f>
        <v>0</v>
      </c>
      <c r="I26" s="162"/>
    </row>
    <row r="28" spans="2:9" ht="12.75">
      <c r="B28" s="141"/>
      <c r="F28" s="163"/>
      <c r="G28" s="164"/>
      <c r="H28" s="164"/>
      <c r="I28" s="165"/>
    </row>
    <row r="29" spans="6:9" ht="12.75">
      <c r="F29" s="163"/>
      <c r="G29" s="164"/>
      <c r="H29" s="164"/>
      <c r="I29" s="165"/>
    </row>
    <row r="30" spans="6:9" ht="12.75">
      <c r="F30" s="163"/>
      <c r="G30" s="164"/>
      <c r="H30" s="164"/>
      <c r="I30" s="165"/>
    </row>
    <row r="31" spans="6:9" ht="12.75">
      <c r="F31" s="163"/>
      <c r="G31" s="164"/>
      <c r="H31" s="164"/>
      <c r="I31" s="165"/>
    </row>
    <row r="32" spans="6:9" ht="12.75">
      <c r="F32" s="163"/>
      <c r="G32" s="164"/>
      <c r="H32" s="164"/>
      <c r="I32" s="165"/>
    </row>
    <row r="33" spans="6:9" ht="12.75"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</sheetData>
  <sheetProtection/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58"/>
  <sheetViews>
    <sheetView showGridLines="0" showZeros="0" zoomScalePageLayoutView="0" workbookViewId="0" topLeftCell="A1">
      <selection activeCell="A85" sqref="A85:IV87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12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75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 Oprava chodníku v ulici Nádražní Otrokovice</v>
      </c>
      <c r="D3" s="172"/>
      <c r="E3" s="173" t="s">
        <v>64</v>
      </c>
      <c r="F3" s="174">
        <f>Rekapitulace!H1</f>
        <v>0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 I. epata p.č. 275/1 a 275/6</v>
      </c>
      <c r="D4" s="177"/>
      <c r="E4" s="178">
        <f>Rekapitulace!G2</f>
        <v>0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78</v>
      </c>
      <c r="C7" s="190" t="s">
        <v>79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80</v>
      </c>
      <c r="C8" s="198" t="s">
        <v>81</v>
      </c>
      <c r="D8" s="199" t="s">
        <v>82</v>
      </c>
      <c r="E8" s="200">
        <v>40.24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195">
        <v>1</v>
      </c>
      <c r="CB8" s="195">
        <v>1</v>
      </c>
      <c r="CZ8" s="167">
        <v>0</v>
      </c>
    </row>
    <row r="9" spans="1:104" ht="12.75">
      <c r="A9" s="196">
        <v>2</v>
      </c>
      <c r="B9" s="197" t="s">
        <v>83</v>
      </c>
      <c r="C9" s="198" t="s">
        <v>84</v>
      </c>
      <c r="D9" s="199" t="s">
        <v>82</v>
      </c>
      <c r="E9" s="200">
        <v>40.24</v>
      </c>
      <c r="F9" s="200">
        <v>0</v>
      </c>
      <c r="G9" s="201">
        <f>E9*F9</f>
        <v>0</v>
      </c>
      <c r="O9" s="195">
        <v>2</v>
      </c>
      <c r="AA9" s="167">
        <v>1</v>
      </c>
      <c r="AB9" s="167">
        <v>1</v>
      </c>
      <c r="AC9" s="167">
        <v>1</v>
      </c>
      <c r="AZ9" s="167">
        <v>1</v>
      </c>
      <c r="BA9" s="167">
        <f>IF(AZ9=1,G9,0)</f>
        <v>0</v>
      </c>
      <c r="BB9" s="167">
        <f>IF(AZ9=2,G9,0)</f>
        <v>0</v>
      </c>
      <c r="BC9" s="167">
        <f>IF(AZ9=3,G9,0)</f>
        <v>0</v>
      </c>
      <c r="BD9" s="167">
        <f>IF(AZ9=4,G9,0)</f>
        <v>0</v>
      </c>
      <c r="BE9" s="167">
        <f>IF(AZ9=5,G9,0)</f>
        <v>0</v>
      </c>
      <c r="CA9" s="195">
        <v>1</v>
      </c>
      <c r="CB9" s="195">
        <v>1</v>
      </c>
      <c r="CZ9" s="167">
        <v>0</v>
      </c>
    </row>
    <row r="10" spans="1:57" ht="12.75">
      <c r="A10" s="202"/>
      <c r="B10" s="203" t="s">
        <v>73</v>
      </c>
      <c r="C10" s="204" t="str">
        <f>CONCATENATE(B7," ",C7)</f>
        <v>12 Odkopávky a prokopávky</v>
      </c>
      <c r="D10" s="205"/>
      <c r="E10" s="206"/>
      <c r="F10" s="207"/>
      <c r="G10" s="208">
        <f>SUM(G7:G9)</f>
        <v>0</v>
      </c>
      <c r="O10" s="195">
        <v>4</v>
      </c>
      <c r="BA10" s="209">
        <f>SUM(BA7:BA9)</f>
        <v>0</v>
      </c>
      <c r="BB10" s="209">
        <f>SUM(BB7:BB9)</f>
        <v>0</v>
      </c>
      <c r="BC10" s="209">
        <f>SUM(BC7:BC9)</f>
        <v>0</v>
      </c>
      <c r="BD10" s="209">
        <f>SUM(BD7:BD9)</f>
        <v>0</v>
      </c>
      <c r="BE10" s="209">
        <f>SUM(BE7:BE9)</f>
        <v>0</v>
      </c>
    </row>
    <row r="11" spans="1:15" ht="12.75">
      <c r="A11" s="188" t="s">
        <v>72</v>
      </c>
      <c r="B11" s="189" t="s">
        <v>85</v>
      </c>
      <c r="C11" s="190" t="s">
        <v>86</v>
      </c>
      <c r="D11" s="191"/>
      <c r="E11" s="192"/>
      <c r="F11" s="192"/>
      <c r="G11" s="193"/>
      <c r="H11" s="194"/>
      <c r="I11" s="194"/>
      <c r="O11" s="195">
        <v>1</v>
      </c>
    </row>
    <row r="12" spans="1:104" ht="12.75">
      <c r="A12" s="196">
        <v>3</v>
      </c>
      <c r="B12" s="197" t="s">
        <v>87</v>
      </c>
      <c r="C12" s="198" t="s">
        <v>88</v>
      </c>
      <c r="D12" s="199" t="s">
        <v>82</v>
      </c>
      <c r="E12" s="200">
        <v>17.109</v>
      </c>
      <c r="F12" s="200">
        <v>0</v>
      </c>
      <c r="G12" s="201">
        <f>E12*F12</f>
        <v>0</v>
      </c>
      <c r="O12" s="195">
        <v>2</v>
      </c>
      <c r="AA12" s="167">
        <v>1</v>
      </c>
      <c r="AB12" s="167">
        <v>1</v>
      </c>
      <c r="AC12" s="167">
        <v>1</v>
      </c>
      <c r="AZ12" s="167">
        <v>1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195">
        <v>1</v>
      </c>
      <c r="CB12" s="195">
        <v>1</v>
      </c>
      <c r="CZ12" s="167">
        <v>0</v>
      </c>
    </row>
    <row r="13" spans="1:104" ht="12.75">
      <c r="A13" s="196">
        <v>4</v>
      </c>
      <c r="B13" s="197" t="s">
        <v>89</v>
      </c>
      <c r="C13" s="198" t="s">
        <v>90</v>
      </c>
      <c r="D13" s="199" t="s">
        <v>82</v>
      </c>
      <c r="E13" s="200">
        <v>17.109</v>
      </c>
      <c r="F13" s="200">
        <v>0</v>
      </c>
      <c r="G13" s="201">
        <f>E13*F13</f>
        <v>0</v>
      </c>
      <c r="O13" s="195">
        <v>2</v>
      </c>
      <c r="AA13" s="167">
        <v>1</v>
      </c>
      <c r="AB13" s="167">
        <v>1</v>
      </c>
      <c r="AC13" s="167">
        <v>1</v>
      </c>
      <c r="AZ13" s="167">
        <v>1</v>
      </c>
      <c r="BA13" s="167">
        <f>IF(AZ13=1,G13,0)</f>
        <v>0</v>
      </c>
      <c r="BB13" s="167">
        <f>IF(AZ13=2,G13,0)</f>
        <v>0</v>
      </c>
      <c r="BC13" s="167">
        <f>IF(AZ13=3,G13,0)</f>
        <v>0</v>
      </c>
      <c r="BD13" s="167">
        <f>IF(AZ13=4,G13,0)</f>
        <v>0</v>
      </c>
      <c r="BE13" s="167">
        <f>IF(AZ13=5,G13,0)</f>
        <v>0</v>
      </c>
      <c r="CA13" s="195">
        <v>1</v>
      </c>
      <c r="CB13" s="195">
        <v>1</v>
      </c>
      <c r="CZ13" s="167">
        <v>0</v>
      </c>
    </row>
    <row r="14" spans="1:104" ht="12.75">
      <c r="A14" s="196">
        <v>5</v>
      </c>
      <c r="B14" s="197" t="s">
        <v>91</v>
      </c>
      <c r="C14" s="198" t="s">
        <v>92</v>
      </c>
      <c r="D14" s="199" t="s">
        <v>82</v>
      </c>
      <c r="E14" s="200">
        <v>1.44</v>
      </c>
      <c r="F14" s="200">
        <v>0</v>
      </c>
      <c r="G14" s="201">
        <f>E14*F14</f>
        <v>0</v>
      </c>
      <c r="O14" s="195">
        <v>2</v>
      </c>
      <c r="AA14" s="167">
        <v>1</v>
      </c>
      <c r="AB14" s="167">
        <v>1</v>
      </c>
      <c r="AC14" s="167">
        <v>1</v>
      </c>
      <c r="AZ14" s="167">
        <v>1</v>
      </c>
      <c r="BA14" s="167">
        <f>IF(AZ14=1,G14,0)</f>
        <v>0</v>
      </c>
      <c r="BB14" s="167">
        <f>IF(AZ14=2,G14,0)</f>
        <v>0</v>
      </c>
      <c r="BC14" s="167">
        <f>IF(AZ14=3,G14,0)</f>
        <v>0</v>
      </c>
      <c r="BD14" s="167">
        <f>IF(AZ14=4,G14,0)</f>
        <v>0</v>
      </c>
      <c r="BE14" s="167">
        <f>IF(AZ14=5,G14,0)</f>
        <v>0</v>
      </c>
      <c r="CA14" s="195">
        <v>1</v>
      </c>
      <c r="CB14" s="195">
        <v>1</v>
      </c>
      <c r="CZ14" s="167">
        <v>0</v>
      </c>
    </row>
    <row r="15" spans="1:57" ht="12.75">
      <c r="A15" s="202"/>
      <c r="B15" s="203" t="s">
        <v>73</v>
      </c>
      <c r="C15" s="204" t="str">
        <f>CONCATENATE(B11," ",C11)</f>
        <v>13 Hloubené vykopávky</v>
      </c>
      <c r="D15" s="205"/>
      <c r="E15" s="206"/>
      <c r="F15" s="207"/>
      <c r="G15" s="208">
        <f>SUM(G11:G14)</f>
        <v>0</v>
      </c>
      <c r="O15" s="195">
        <v>4</v>
      </c>
      <c r="BA15" s="209">
        <f>SUM(BA11:BA14)</f>
        <v>0</v>
      </c>
      <c r="BB15" s="209">
        <f>SUM(BB11:BB14)</f>
        <v>0</v>
      </c>
      <c r="BC15" s="209">
        <f>SUM(BC11:BC14)</f>
        <v>0</v>
      </c>
      <c r="BD15" s="209">
        <f>SUM(BD11:BD14)</f>
        <v>0</v>
      </c>
      <c r="BE15" s="209">
        <f>SUM(BE11:BE14)</f>
        <v>0</v>
      </c>
    </row>
    <row r="16" spans="1:15" ht="12.75">
      <c r="A16" s="188" t="s">
        <v>72</v>
      </c>
      <c r="B16" s="189" t="s">
        <v>93</v>
      </c>
      <c r="C16" s="190" t="s">
        <v>94</v>
      </c>
      <c r="D16" s="191"/>
      <c r="E16" s="192"/>
      <c r="F16" s="192"/>
      <c r="G16" s="193"/>
      <c r="H16" s="194"/>
      <c r="I16" s="194"/>
      <c r="O16" s="195">
        <v>1</v>
      </c>
    </row>
    <row r="17" spans="1:104" ht="12.75">
      <c r="A17" s="196">
        <v>6</v>
      </c>
      <c r="B17" s="197" t="s">
        <v>95</v>
      </c>
      <c r="C17" s="198" t="s">
        <v>96</v>
      </c>
      <c r="D17" s="199" t="s">
        <v>82</v>
      </c>
      <c r="E17" s="200">
        <v>58.789</v>
      </c>
      <c r="F17" s="200">
        <v>0</v>
      </c>
      <c r="G17" s="201">
        <f>E17*F17</f>
        <v>0</v>
      </c>
      <c r="O17" s="195">
        <v>2</v>
      </c>
      <c r="AA17" s="167">
        <v>1</v>
      </c>
      <c r="AB17" s="167">
        <v>1</v>
      </c>
      <c r="AC17" s="167">
        <v>1</v>
      </c>
      <c r="AZ17" s="167">
        <v>1</v>
      </c>
      <c r="BA17" s="167">
        <f>IF(AZ17=1,G17,0)</f>
        <v>0</v>
      </c>
      <c r="BB17" s="167">
        <f>IF(AZ17=2,G17,0)</f>
        <v>0</v>
      </c>
      <c r="BC17" s="167">
        <f>IF(AZ17=3,G17,0)</f>
        <v>0</v>
      </c>
      <c r="BD17" s="167">
        <f>IF(AZ17=4,G17,0)</f>
        <v>0</v>
      </c>
      <c r="BE17" s="167">
        <f>IF(AZ17=5,G17,0)</f>
        <v>0</v>
      </c>
      <c r="CA17" s="195">
        <v>1</v>
      </c>
      <c r="CB17" s="195">
        <v>1</v>
      </c>
      <c r="CZ17" s="167">
        <v>0</v>
      </c>
    </row>
    <row r="18" spans="1:104" ht="12.75">
      <c r="A18" s="196">
        <v>7</v>
      </c>
      <c r="B18" s="197" t="s">
        <v>97</v>
      </c>
      <c r="C18" s="198" t="s">
        <v>98</v>
      </c>
      <c r="D18" s="199" t="s">
        <v>82</v>
      </c>
      <c r="E18" s="200">
        <v>58.789</v>
      </c>
      <c r="F18" s="200">
        <v>0</v>
      </c>
      <c r="G18" s="201">
        <f>E18*F18</f>
        <v>0</v>
      </c>
      <c r="O18" s="195">
        <v>2</v>
      </c>
      <c r="AA18" s="167">
        <v>1</v>
      </c>
      <c r="AB18" s="167">
        <v>1</v>
      </c>
      <c r="AC18" s="167">
        <v>1</v>
      </c>
      <c r="AZ18" s="167">
        <v>1</v>
      </c>
      <c r="BA18" s="167">
        <f>IF(AZ18=1,G18,0)</f>
        <v>0</v>
      </c>
      <c r="BB18" s="167">
        <f>IF(AZ18=2,G18,0)</f>
        <v>0</v>
      </c>
      <c r="BC18" s="167">
        <f>IF(AZ18=3,G18,0)</f>
        <v>0</v>
      </c>
      <c r="BD18" s="167">
        <f>IF(AZ18=4,G18,0)</f>
        <v>0</v>
      </c>
      <c r="BE18" s="167">
        <f>IF(AZ18=5,G18,0)</f>
        <v>0</v>
      </c>
      <c r="CA18" s="195">
        <v>1</v>
      </c>
      <c r="CB18" s="195">
        <v>1</v>
      </c>
      <c r="CZ18" s="167">
        <v>0</v>
      </c>
    </row>
    <row r="19" spans="1:104" ht="12.75">
      <c r="A19" s="196">
        <v>8</v>
      </c>
      <c r="B19" s="197" t="s">
        <v>99</v>
      </c>
      <c r="C19" s="198" t="s">
        <v>100</v>
      </c>
      <c r="D19" s="199" t="s">
        <v>101</v>
      </c>
      <c r="E19" s="200">
        <v>99.9413</v>
      </c>
      <c r="F19" s="200">
        <v>0</v>
      </c>
      <c r="G19" s="201">
        <f>E19*F19</f>
        <v>0</v>
      </c>
      <c r="O19" s="195">
        <v>2</v>
      </c>
      <c r="AA19" s="167">
        <v>1</v>
      </c>
      <c r="AB19" s="167">
        <v>1</v>
      </c>
      <c r="AC19" s="167">
        <v>1</v>
      </c>
      <c r="AZ19" s="167">
        <v>1</v>
      </c>
      <c r="BA19" s="167">
        <f>IF(AZ19=1,G19,0)</f>
        <v>0</v>
      </c>
      <c r="BB19" s="167">
        <f>IF(AZ19=2,G19,0)</f>
        <v>0</v>
      </c>
      <c r="BC19" s="167">
        <f>IF(AZ19=3,G19,0)</f>
        <v>0</v>
      </c>
      <c r="BD19" s="167">
        <f>IF(AZ19=4,G19,0)</f>
        <v>0</v>
      </c>
      <c r="BE19" s="167">
        <f>IF(AZ19=5,G19,0)</f>
        <v>0</v>
      </c>
      <c r="CA19" s="195">
        <v>1</v>
      </c>
      <c r="CB19" s="195">
        <v>1</v>
      </c>
      <c r="CZ19" s="167">
        <v>0</v>
      </c>
    </row>
    <row r="20" spans="1:57" ht="12.75">
      <c r="A20" s="202"/>
      <c r="B20" s="203" t="s">
        <v>73</v>
      </c>
      <c r="C20" s="204" t="str">
        <f>CONCATENATE(B16," ",C16)</f>
        <v>16 Přemístění výkopku</v>
      </c>
      <c r="D20" s="205"/>
      <c r="E20" s="206"/>
      <c r="F20" s="207"/>
      <c r="G20" s="208">
        <f>SUM(G16:G19)</f>
        <v>0</v>
      </c>
      <c r="O20" s="195">
        <v>4</v>
      </c>
      <c r="BA20" s="209">
        <f>SUM(BA16:BA19)</f>
        <v>0</v>
      </c>
      <c r="BB20" s="209">
        <f>SUM(BB16:BB19)</f>
        <v>0</v>
      </c>
      <c r="BC20" s="209">
        <f>SUM(BC16:BC19)</f>
        <v>0</v>
      </c>
      <c r="BD20" s="209">
        <f>SUM(BD16:BD19)</f>
        <v>0</v>
      </c>
      <c r="BE20" s="209">
        <f>SUM(BE16:BE19)</f>
        <v>0</v>
      </c>
    </row>
    <row r="21" spans="1:15" ht="12.75">
      <c r="A21" s="188" t="s">
        <v>72</v>
      </c>
      <c r="B21" s="189" t="s">
        <v>102</v>
      </c>
      <c r="C21" s="190" t="s">
        <v>103</v>
      </c>
      <c r="D21" s="191"/>
      <c r="E21" s="192"/>
      <c r="F21" s="192"/>
      <c r="G21" s="193"/>
      <c r="H21" s="194"/>
      <c r="I21" s="194"/>
      <c r="O21" s="195">
        <v>1</v>
      </c>
    </row>
    <row r="22" spans="1:104" ht="12.75">
      <c r="A22" s="196">
        <v>9</v>
      </c>
      <c r="B22" s="197" t="s">
        <v>104</v>
      </c>
      <c r="C22" s="198" t="s">
        <v>105</v>
      </c>
      <c r="D22" s="199" t="s">
        <v>106</v>
      </c>
      <c r="E22" s="200">
        <v>141</v>
      </c>
      <c r="F22" s="200">
        <v>0</v>
      </c>
      <c r="G22" s="201">
        <f>E22*F22</f>
        <v>0</v>
      </c>
      <c r="O22" s="195">
        <v>2</v>
      </c>
      <c r="AA22" s="167">
        <v>1</v>
      </c>
      <c r="AB22" s="167">
        <v>1</v>
      </c>
      <c r="AC22" s="167">
        <v>1</v>
      </c>
      <c r="AZ22" s="167">
        <v>1</v>
      </c>
      <c r="BA22" s="167">
        <f>IF(AZ22=1,G22,0)</f>
        <v>0</v>
      </c>
      <c r="BB22" s="167">
        <f>IF(AZ22=2,G22,0)</f>
        <v>0</v>
      </c>
      <c r="BC22" s="167">
        <f>IF(AZ22=3,G22,0)</f>
        <v>0</v>
      </c>
      <c r="BD22" s="167">
        <f>IF(AZ22=4,G22,0)</f>
        <v>0</v>
      </c>
      <c r="BE22" s="167">
        <f>IF(AZ22=5,G22,0)</f>
        <v>0</v>
      </c>
      <c r="CA22" s="195">
        <v>1</v>
      </c>
      <c r="CB22" s="195">
        <v>1</v>
      </c>
      <c r="CZ22" s="167">
        <v>0</v>
      </c>
    </row>
    <row r="23" spans="1:104" ht="12.75">
      <c r="A23" s="196">
        <v>10</v>
      </c>
      <c r="B23" s="197" t="s">
        <v>107</v>
      </c>
      <c r="C23" s="198" t="s">
        <v>108</v>
      </c>
      <c r="D23" s="199" t="s">
        <v>106</v>
      </c>
      <c r="E23" s="200">
        <v>1.5</v>
      </c>
      <c r="F23" s="200">
        <v>0</v>
      </c>
      <c r="G23" s="201">
        <f>E23*F23</f>
        <v>0</v>
      </c>
      <c r="O23" s="195">
        <v>2</v>
      </c>
      <c r="AA23" s="167">
        <v>1</v>
      </c>
      <c r="AB23" s="167">
        <v>1</v>
      </c>
      <c r="AC23" s="167">
        <v>1</v>
      </c>
      <c r="AZ23" s="167">
        <v>1</v>
      </c>
      <c r="BA23" s="167">
        <f>IF(AZ23=1,G23,0)</f>
        <v>0</v>
      </c>
      <c r="BB23" s="167">
        <f>IF(AZ23=2,G23,0)</f>
        <v>0</v>
      </c>
      <c r="BC23" s="167">
        <f>IF(AZ23=3,G23,0)</f>
        <v>0</v>
      </c>
      <c r="BD23" s="167">
        <f>IF(AZ23=4,G23,0)</f>
        <v>0</v>
      </c>
      <c r="BE23" s="167">
        <f>IF(AZ23=5,G23,0)</f>
        <v>0</v>
      </c>
      <c r="CA23" s="195">
        <v>1</v>
      </c>
      <c r="CB23" s="195">
        <v>1</v>
      </c>
      <c r="CZ23" s="167">
        <v>0.0094</v>
      </c>
    </row>
    <row r="24" spans="1:104" ht="12.75">
      <c r="A24" s="196">
        <v>11</v>
      </c>
      <c r="B24" s="197" t="s">
        <v>109</v>
      </c>
      <c r="C24" s="198" t="s">
        <v>110</v>
      </c>
      <c r="D24" s="199" t="s">
        <v>106</v>
      </c>
      <c r="E24" s="200">
        <v>1.5</v>
      </c>
      <c r="F24" s="200">
        <v>0</v>
      </c>
      <c r="G24" s="201">
        <f>E24*F24</f>
        <v>0</v>
      </c>
      <c r="O24" s="195">
        <v>2</v>
      </c>
      <c r="AA24" s="167">
        <v>1</v>
      </c>
      <c r="AB24" s="167">
        <v>1</v>
      </c>
      <c r="AC24" s="167">
        <v>1</v>
      </c>
      <c r="AZ24" s="167">
        <v>1</v>
      </c>
      <c r="BA24" s="167">
        <f>IF(AZ24=1,G24,0)</f>
        <v>0</v>
      </c>
      <c r="BB24" s="167">
        <f>IF(AZ24=2,G24,0)</f>
        <v>0</v>
      </c>
      <c r="BC24" s="167">
        <f>IF(AZ24=3,G24,0)</f>
        <v>0</v>
      </c>
      <c r="BD24" s="167">
        <f>IF(AZ24=4,G24,0)</f>
        <v>0</v>
      </c>
      <c r="BE24" s="167">
        <f>IF(AZ24=5,G24,0)</f>
        <v>0</v>
      </c>
      <c r="CA24" s="195">
        <v>1</v>
      </c>
      <c r="CB24" s="195">
        <v>1</v>
      </c>
      <c r="CZ24" s="167">
        <v>0</v>
      </c>
    </row>
    <row r="25" spans="1:104" ht="12.75">
      <c r="A25" s="196">
        <v>12</v>
      </c>
      <c r="B25" s="197" t="s">
        <v>111</v>
      </c>
      <c r="C25" s="198" t="s">
        <v>112</v>
      </c>
      <c r="D25" s="199" t="s">
        <v>106</v>
      </c>
      <c r="E25" s="200">
        <v>141</v>
      </c>
      <c r="F25" s="200">
        <v>0</v>
      </c>
      <c r="G25" s="201">
        <f>E25*F25</f>
        <v>0</v>
      </c>
      <c r="O25" s="195">
        <v>2</v>
      </c>
      <c r="AA25" s="167">
        <v>2</v>
      </c>
      <c r="AB25" s="167">
        <v>1</v>
      </c>
      <c r="AC25" s="167">
        <v>1</v>
      </c>
      <c r="AZ25" s="167">
        <v>1</v>
      </c>
      <c r="BA25" s="167">
        <f>IF(AZ25=1,G25,0)</f>
        <v>0</v>
      </c>
      <c r="BB25" s="167">
        <f>IF(AZ25=2,G25,0)</f>
        <v>0</v>
      </c>
      <c r="BC25" s="167">
        <f>IF(AZ25=3,G25,0)</f>
        <v>0</v>
      </c>
      <c r="BD25" s="167">
        <f>IF(AZ25=4,G25,0)</f>
        <v>0</v>
      </c>
      <c r="BE25" s="167">
        <f>IF(AZ25=5,G25,0)</f>
        <v>0</v>
      </c>
      <c r="CA25" s="195">
        <v>2</v>
      </c>
      <c r="CB25" s="195">
        <v>1</v>
      </c>
      <c r="CZ25" s="167">
        <v>3E-05</v>
      </c>
    </row>
    <row r="26" spans="1:104" ht="22.5">
      <c r="A26" s="196">
        <v>13</v>
      </c>
      <c r="B26" s="197" t="s">
        <v>113</v>
      </c>
      <c r="C26" s="198" t="s">
        <v>114</v>
      </c>
      <c r="D26" s="199" t="s">
        <v>106</v>
      </c>
      <c r="E26" s="200">
        <v>141</v>
      </c>
      <c r="F26" s="200">
        <v>0</v>
      </c>
      <c r="G26" s="201">
        <f>E26*F26</f>
        <v>0</v>
      </c>
      <c r="O26" s="195">
        <v>2</v>
      </c>
      <c r="AA26" s="167">
        <v>2</v>
      </c>
      <c r="AB26" s="167">
        <v>1</v>
      </c>
      <c r="AC26" s="167">
        <v>1</v>
      </c>
      <c r="AZ26" s="167">
        <v>1</v>
      </c>
      <c r="BA26" s="167">
        <f>IF(AZ26=1,G26,0)</f>
        <v>0</v>
      </c>
      <c r="BB26" s="167">
        <f>IF(AZ26=2,G26,0)</f>
        <v>0</v>
      </c>
      <c r="BC26" s="167">
        <f>IF(AZ26=3,G26,0)</f>
        <v>0</v>
      </c>
      <c r="BD26" s="167">
        <f>IF(AZ26=4,G26,0)</f>
        <v>0</v>
      </c>
      <c r="BE26" s="167">
        <f>IF(AZ26=5,G26,0)</f>
        <v>0</v>
      </c>
      <c r="CA26" s="195">
        <v>2</v>
      </c>
      <c r="CB26" s="195">
        <v>1</v>
      </c>
      <c r="CZ26" s="167">
        <v>0.0002</v>
      </c>
    </row>
    <row r="27" spans="1:104" ht="22.5">
      <c r="A27" s="196">
        <v>14</v>
      </c>
      <c r="B27" s="197" t="s">
        <v>115</v>
      </c>
      <c r="C27" s="198" t="s">
        <v>116</v>
      </c>
      <c r="D27" s="199" t="s">
        <v>117</v>
      </c>
      <c r="E27" s="200">
        <v>1</v>
      </c>
      <c r="F27" s="200">
        <v>0</v>
      </c>
      <c r="G27" s="201">
        <f>E27*F27</f>
        <v>0</v>
      </c>
      <c r="O27" s="195">
        <v>2</v>
      </c>
      <c r="AA27" s="167">
        <v>12</v>
      </c>
      <c r="AB27" s="167">
        <v>0</v>
      </c>
      <c r="AC27" s="167">
        <v>1</v>
      </c>
      <c r="AZ27" s="167">
        <v>1</v>
      </c>
      <c r="BA27" s="167">
        <f>IF(AZ27=1,G27,0)</f>
        <v>0</v>
      </c>
      <c r="BB27" s="167">
        <f>IF(AZ27=2,G27,0)</f>
        <v>0</v>
      </c>
      <c r="BC27" s="167">
        <f>IF(AZ27=3,G27,0)</f>
        <v>0</v>
      </c>
      <c r="BD27" s="167">
        <f>IF(AZ27=4,G27,0)</f>
        <v>0</v>
      </c>
      <c r="BE27" s="167">
        <f>IF(AZ27=5,G27,0)</f>
        <v>0</v>
      </c>
      <c r="CA27" s="195">
        <v>12</v>
      </c>
      <c r="CB27" s="195">
        <v>0</v>
      </c>
      <c r="CZ27" s="167">
        <v>0</v>
      </c>
    </row>
    <row r="28" spans="1:104" ht="12.75">
      <c r="A28" s="196">
        <v>15</v>
      </c>
      <c r="B28" s="197" t="s">
        <v>118</v>
      </c>
      <c r="C28" s="198" t="s">
        <v>119</v>
      </c>
      <c r="D28" s="199" t="s">
        <v>82</v>
      </c>
      <c r="E28" s="200">
        <v>21.15</v>
      </c>
      <c r="F28" s="200">
        <v>0</v>
      </c>
      <c r="G28" s="201">
        <f>E28*F28</f>
        <v>0</v>
      </c>
      <c r="O28" s="195">
        <v>2</v>
      </c>
      <c r="AA28" s="167">
        <v>12</v>
      </c>
      <c r="AB28" s="167">
        <v>0</v>
      </c>
      <c r="AC28" s="167">
        <v>20</v>
      </c>
      <c r="AZ28" s="167">
        <v>1</v>
      </c>
      <c r="BA28" s="167">
        <f>IF(AZ28=1,G28,0)</f>
        <v>0</v>
      </c>
      <c r="BB28" s="167">
        <f>IF(AZ28=2,G28,0)</f>
        <v>0</v>
      </c>
      <c r="BC28" s="167">
        <f>IF(AZ28=3,G28,0)</f>
        <v>0</v>
      </c>
      <c r="BD28" s="167">
        <f>IF(AZ28=4,G28,0)</f>
        <v>0</v>
      </c>
      <c r="BE28" s="167">
        <f>IF(AZ28=5,G28,0)</f>
        <v>0</v>
      </c>
      <c r="CA28" s="195">
        <v>12</v>
      </c>
      <c r="CB28" s="195">
        <v>0</v>
      </c>
      <c r="CZ28" s="167">
        <v>1.67</v>
      </c>
    </row>
    <row r="29" spans="1:104" ht="22.5">
      <c r="A29" s="196">
        <v>16</v>
      </c>
      <c r="B29" s="197" t="s">
        <v>120</v>
      </c>
      <c r="C29" s="198" t="s">
        <v>121</v>
      </c>
      <c r="D29" s="199" t="s">
        <v>106</v>
      </c>
      <c r="E29" s="200">
        <v>141</v>
      </c>
      <c r="F29" s="200">
        <v>0</v>
      </c>
      <c r="G29" s="201">
        <f>E29*F29</f>
        <v>0</v>
      </c>
      <c r="O29" s="195">
        <v>2</v>
      </c>
      <c r="AA29" s="167">
        <v>12</v>
      </c>
      <c r="AB29" s="167">
        <v>0</v>
      </c>
      <c r="AC29" s="167">
        <v>16</v>
      </c>
      <c r="AZ29" s="167">
        <v>1</v>
      </c>
      <c r="BA29" s="167">
        <f>IF(AZ29=1,G29,0)</f>
        <v>0</v>
      </c>
      <c r="BB29" s="167">
        <f>IF(AZ29=2,G29,0)</f>
        <v>0</v>
      </c>
      <c r="BC29" s="167">
        <f>IF(AZ29=3,G29,0)</f>
        <v>0</v>
      </c>
      <c r="BD29" s="167">
        <f>IF(AZ29=4,G29,0)</f>
        <v>0</v>
      </c>
      <c r="BE29" s="167">
        <f>IF(AZ29=5,G29,0)</f>
        <v>0</v>
      </c>
      <c r="CA29" s="195">
        <v>12</v>
      </c>
      <c r="CB29" s="195">
        <v>0</v>
      </c>
      <c r="CZ29" s="167">
        <v>0</v>
      </c>
    </row>
    <row r="30" spans="1:57" ht="12.75">
      <c r="A30" s="202"/>
      <c r="B30" s="203" t="s">
        <v>73</v>
      </c>
      <c r="C30" s="204" t="str">
        <f>CONCATENATE(B21," ",C21)</f>
        <v>18 Povrchové úpravy terénu</v>
      </c>
      <c r="D30" s="205"/>
      <c r="E30" s="206"/>
      <c r="F30" s="207"/>
      <c r="G30" s="208">
        <f>SUM(G21:G29)</f>
        <v>0</v>
      </c>
      <c r="O30" s="195">
        <v>4</v>
      </c>
      <c r="BA30" s="209">
        <f>SUM(BA21:BA29)</f>
        <v>0</v>
      </c>
      <c r="BB30" s="209">
        <f>SUM(BB21:BB29)</f>
        <v>0</v>
      </c>
      <c r="BC30" s="209">
        <f>SUM(BC21:BC29)</f>
        <v>0</v>
      </c>
      <c r="BD30" s="209">
        <f>SUM(BD21:BD29)</f>
        <v>0</v>
      </c>
      <c r="BE30" s="209">
        <f>SUM(BE21:BE29)</f>
        <v>0</v>
      </c>
    </row>
    <row r="31" spans="1:15" ht="12.75">
      <c r="A31" s="188" t="s">
        <v>72</v>
      </c>
      <c r="B31" s="189" t="s">
        <v>122</v>
      </c>
      <c r="C31" s="190" t="s">
        <v>123</v>
      </c>
      <c r="D31" s="191"/>
      <c r="E31" s="192"/>
      <c r="F31" s="192"/>
      <c r="G31" s="193"/>
      <c r="H31" s="194"/>
      <c r="I31" s="194"/>
      <c r="O31" s="195">
        <v>1</v>
      </c>
    </row>
    <row r="32" spans="1:104" ht="22.5">
      <c r="A32" s="196">
        <v>17</v>
      </c>
      <c r="B32" s="197" t="s">
        <v>124</v>
      </c>
      <c r="C32" s="198" t="s">
        <v>125</v>
      </c>
      <c r="D32" s="199" t="s">
        <v>106</v>
      </c>
      <c r="E32" s="200">
        <v>328.03</v>
      </c>
      <c r="F32" s="200">
        <v>0</v>
      </c>
      <c r="G32" s="201">
        <f>E32*F32</f>
        <v>0</v>
      </c>
      <c r="O32" s="195">
        <v>2</v>
      </c>
      <c r="AA32" s="167">
        <v>1</v>
      </c>
      <c r="AB32" s="167">
        <v>1</v>
      </c>
      <c r="AC32" s="167">
        <v>1</v>
      </c>
      <c r="AZ32" s="167">
        <v>1</v>
      </c>
      <c r="BA32" s="167">
        <f>IF(AZ32=1,G32,0)</f>
        <v>0</v>
      </c>
      <c r="BB32" s="167">
        <f>IF(AZ32=2,G32,0)</f>
        <v>0</v>
      </c>
      <c r="BC32" s="167">
        <f>IF(AZ32=3,G32,0)</f>
        <v>0</v>
      </c>
      <c r="BD32" s="167">
        <f>IF(AZ32=4,G32,0)</f>
        <v>0</v>
      </c>
      <c r="BE32" s="167">
        <f>IF(AZ32=5,G32,0)</f>
        <v>0</v>
      </c>
      <c r="CA32" s="195">
        <v>1</v>
      </c>
      <c r="CB32" s="195">
        <v>1</v>
      </c>
      <c r="CZ32" s="167">
        <v>0</v>
      </c>
    </row>
    <row r="33" spans="1:57" ht="12.75">
      <c r="A33" s="202"/>
      <c r="B33" s="203" t="s">
        <v>73</v>
      </c>
      <c r="C33" s="204" t="str">
        <f>CONCATENATE(B31," ",C31)</f>
        <v>21 Úprava podloží a základ.spáry</v>
      </c>
      <c r="D33" s="205"/>
      <c r="E33" s="206"/>
      <c r="F33" s="207"/>
      <c r="G33" s="208">
        <f>SUM(G31:G32)</f>
        <v>0</v>
      </c>
      <c r="O33" s="195">
        <v>4</v>
      </c>
      <c r="BA33" s="209">
        <f>SUM(BA31:BA32)</f>
        <v>0</v>
      </c>
      <c r="BB33" s="209">
        <f>SUM(BB31:BB32)</f>
        <v>0</v>
      </c>
      <c r="BC33" s="209">
        <f>SUM(BC31:BC32)</f>
        <v>0</v>
      </c>
      <c r="BD33" s="209">
        <f>SUM(BD31:BD32)</f>
        <v>0</v>
      </c>
      <c r="BE33" s="209">
        <f>SUM(BE31:BE32)</f>
        <v>0</v>
      </c>
    </row>
    <row r="34" spans="1:15" ht="12.75">
      <c r="A34" s="188" t="s">
        <v>72</v>
      </c>
      <c r="B34" s="189" t="s">
        <v>126</v>
      </c>
      <c r="C34" s="190" t="s">
        <v>127</v>
      </c>
      <c r="D34" s="191"/>
      <c r="E34" s="192"/>
      <c r="F34" s="192"/>
      <c r="G34" s="193"/>
      <c r="H34" s="194"/>
      <c r="I34" s="194"/>
      <c r="O34" s="195">
        <v>1</v>
      </c>
    </row>
    <row r="35" spans="1:104" ht="12.75">
      <c r="A35" s="196">
        <v>18</v>
      </c>
      <c r="B35" s="197" t="s">
        <v>128</v>
      </c>
      <c r="C35" s="198" t="s">
        <v>129</v>
      </c>
      <c r="D35" s="199" t="s">
        <v>106</v>
      </c>
      <c r="E35" s="200">
        <v>271</v>
      </c>
      <c r="F35" s="200">
        <v>0</v>
      </c>
      <c r="G35" s="201">
        <f>E35*F35</f>
        <v>0</v>
      </c>
      <c r="O35" s="195">
        <v>2</v>
      </c>
      <c r="AA35" s="167">
        <v>1</v>
      </c>
      <c r="AB35" s="167">
        <v>1</v>
      </c>
      <c r="AC35" s="167">
        <v>1</v>
      </c>
      <c r="AZ35" s="167">
        <v>1</v>
      </c>
      <c r="BA35" s="167">
        <f>IF(AZ35=1,G35,0)</f>
        <v>0</v>
      </c>
      <c r="BB35" s="167">
        <f>IF(AZ35=2,G35,0)</f>
        <v>0</v>
      </c>
      <c r="BC35" s="167">
        <f>IF(AZ35=3,G35,0)</f>
        <v>0</v>
      </c>
      <c r="BD35" s="167">
        <f>IF(AZ35=4,G35,0)</f>
        <v>0</v>
      </c>
      <c r="BE35" s="167">
        <f>IF(AZ35=5,G35,0)</f>
        <v>0</v>
      </c>
      <c r="CA35" s="195">
        <v>1</v>
      </c>
      <c r="CB35" s="195">
        <v>1</v>
      </c>
      <c r="CZ35" s="167">
        <v>0.1008</v>
      </c>
    </row>
    <row r="36" spans="1:104" ht="12.75">
      <c r="A36" s="196">
        <v>19</v>
      </c>
      <c r="B36" s="197" t="s">
        <v>130</v>
      </c>
      <c r="C36" s="198" t="s">
        <v>131</v>
      </c>
      <c r="D36" s="199" t="s">
        <v>106</v>
      </c>
      <c r="E36" s="200">
        <v>599.03</v>
      </c>
      <c r="F36" s="200">
        <v>0</v>
      </c>
      <c r="G36" s="201">
        <f>E36*F36</f>
        <v>0</v>
      </c>
      <c r="O36" s="195">
        <v>2</v>
      </c>
      <c r="AA36" s="167">
        <v>1</v>
      </c>
      <c r="AB36" s="167">
        <v>1</v>
      </c>
      <c r="AC36" s="167">
        <v>1</v>
      </c>
      <c r="AZ36" s="167">
        <v>1</v>
      </c>
      <c r="BA36" s="167">
        <f>IF(AZ36=1,G36,0)</f>
        <v>0</v>
      </c>
      <c r="BB36" s="167">
        <f>IF(AZ36=2,G36,0)</f>
        <v>0</v>
      </c>
      <c r="BC36" s="167">
        <f>IF(AZ36=3,G36,0)</f>
        <v>0</v>
      </c>
      <c r="BD36" s="167">
        <f>IF(AZ36=4,G36,0)</f>
        <v>0</v>
      </c>
      <c r="BE36" s="167">
        <f>IF(AZ36=5,G36,0)</f>
        <v>0</v>
      </c>
      <c r="CA36" s="195">
        <v>1</v>
      </c>
      <c r="CB36" s="195">
        <v>1</v>
      </c>
      <c r="CZ36" s="167">
        <v>0.378</v>
      </c>
    </row>
    <row r="37" spans="1:104" ht="12.75">
      <c r="A37" s="196">
        <v>20</v>
      </c>
      <c r="B37" s="197" t="s">
        <v>132</v>
      </c>
      <c r="C37" s="198" t="s">
        <v>133</v>
      </c>
      <c r="D37" s="199" t="s">
        <v>106</v>
      </c>
      <c r="E37" s="200">
        <v>271</v>
      </c>
      <c r="F37" s="200">
        <v>0</v>
      </c>
      <c r="G37" s="201">
        <f>E37*F37</f>
        <v>0</v>
      </c>
      <c r="O37" s="195">
        <v>2</v>
      </c>
      <c r="AA37" s="167">
        <v>1</v>
      </c>
      <c r="AB37" s="167">
        <v>1</v>
      </c>
      <c r="AC37" s="167">
        <v>1</v>
      </c>
      <c r="AZ37" s="167">
        <v>1</v>
      </c>
      <c r="BA37" s="167">
        <f>IF(AZ37=1,G37,0)</f>
        <v>0</v>
      </c>
      <c r="BB37" s="167">
        <f>IF(AZ37=2,G37,0)</f>
        <v>0</v>
      </c>
      <c r="BC37" s="167">
        <f>IF(AZ37=3,G37,0)</f>
        <v>0</v>
      </c>
      <c r="BD37" s="167">
        <f>IF(AZ37=4,G37,0)</f>
        <v>0</v>
      </c>
      <c r="BE37" s="167">
        <f>IF(AZ37=5,G37,0)</f>
        <v>0</v>
      </c>
      <c r="CA37" s="195">
        <v>1</v>
      </c>
      <c r="CB37" s="195">
        <v>1</v>
      </c>
      <c r="CZ37" s="167">
        <v>0</v>
      </c>
    </row>
    <row r="38" spans="1:104" ht="12.75">
      <c r="A38" s="196">
        <v>21</v>
      </c>
      <c r="B38" s="197" t="s">
        <v>134</v>
      </c>
      <c r="C38" s="198" t="s">
        <v>135</v>
      </c>
      <c r="D38" s="199" t="s">
        <v>106</v>
      </c>
      <c r="E38" s="200">
        <v>298.1</v>
      </c>
      <c r="F38" s="200">
        <v>0</v>
      </c>
      <c r="G38" s="201">
        <f>E38*F38</f>
        <v>0</v>
      </c>
      <c r="O38" s="195">
        <v>2</v>
      </c>
      <c r="AA38" s="167">
        <v>3</v>
      </c>
      <c r="AB38" s="167">
        <v>1</v>
      </c>
      <c r="AC38" s="167">
        <v>69366198</v>
      </c>
      <c r="AZ38" s="167">
        <v>1</v>
      </c>
      <c r="BA38" s="167">
        <f>IF(AZ38=1,G38,0)</f>
        <v>0</v>
      </c>
      <c r="BB38" s="167">
        <f>IF(AZ38=2,G38,0)</f>
        <v>0</v>
      </c>
      <c r="BC38" s="167">
        <f>IF(AZ38=3,G38,0)</f>
        <v>0</v>
      </c>
      <c r="BD38" s="167">
        <f>IF(AZ38=4,G38,0)</f>
        <v>0</v>
      </c>
      <c r="BE38" s="167">
        <f>IF(AZ38=5,G38,0)</f>
        <v>0</v>
      </c>
      <c r="CA38" s="195">
        <v>3</v>
      </c>
      <c r="CB38" s="195">
        <v>1</v>
      </c>
      <c r="CZ38" s="167">
        <v>0.0003</v>
      </c>
    </row>
    <row r="39" spans="1:57" ht="12.75">
      <c r="A39" s="202"/>
      <c r="B39" s="203" t="s">
        <v>73</v>
      </c>
      <c r="C39" s="204" t="str">
        <f>CONCATENATE(B34," ",C34)</f>
        <v>56 Podkladní vrstvy komunikací a zpevněných ploch</v>
      </c>
      <c r="D39" s="205"/>
      <c r="E39" s="206"/>
      <c r="F39" s="207"/>
      <c r="G39" s="208">
        <f>SUM(G34:G38)</f>
        <v>0</v>
      </c>
      <c r="O39" s="195">
        <v>4</v>
      </c>
      <c r="BA39" s="209">
        <f>SUM(BA34:BA38)</f>
        <v>0</v>
      </c>
      <c r="BB39" s="209">
        <f>SUM(BB34:BB38)</f>
        <v>0</v>
      </c>
      <c r="BC39" s="209">
        <f>SUM(BC34:BC38)</f>
        <v>0</v>
      </c>
      <c r="BD39" s="209">
        <f>SUM(BD34:BD38)</f>
        <v>0</v>
      </c>
      <c r="BE39" s="209">
        <f>SUM(BE34:BE38)</f>
        <v>0</v>
      </c>
    </row>
    <row r="40" spans="1:15" ht="12.75">
      <c r="A40" s="188" t="s">
        <v>72</v>
      </c>
      <c r="B40" s="189" t="s">
        <v>136</v>
      </c>
      <c r="C40" s="190" t="s">
        <v>137</v>
      </c>
      <c r="D40" s="191"/>
      <c r="E40" s="192"/>
      <c r="F40" s="192"/>
      <c r="G40" s="193"/>
      <c r="H40" s="194"/>
      <c r="I40" s="194"/>
      <c r="O40" s="195">
        <v>1</v>
      </c>
    </row>
    <row r="41" spans="1:104" ht="22.5">
      <c r="A41" s="196">
        <v>22</v>
      </c>
      <c r="B41" s="197" t="s">
        <v>138</v>
      </c>
      <c r="C41" s="198" t="s">
        <v>139</v>
      </c>
      <c r="D41" s="199" t="s">
        <v>82</v>
      </c>
      <c r="E41" s="200">
        <v>1.2</v>
      </c>
      <c r="F41" s="200">
        <v>0</v>
      </c>
      <c r="G41" s="201">
        <f>E41*F41</f>
        <v>0</v>
      </c>
      <c r="O41" s="195">
        <v>2</v>
      </c>
      <c r="AA41" s="167">
        <v>1</v>
      </c>
      <c r="AB41" s="167">
        <v>1</v>
      </c>
      <c r="AC41" s="167">
        <v>1</v>
      </c>
      <c r="AZ41" s="167">
        <v>1</v>
      </c>
      <c r="BA41" s="167">
        <f>IF(AZ41=1,G41,0)</f>
        <v>0</v>
      </c>
      <c r="BB41" s="167">
        <f>IF(AZ41=2,G41,0)</f>
        <v>0</v>
      </c>
      <c r="BC41" s="167">
        <f>IF(AZ41=3,G41,0)</f>
        <v>0</v>
      </c>
      <c r="BD41" s="167">
        <f>IF(AZ41=4,G41,0)</f>
        <v>0</v>
      </c>
      <c r="BE41" s="167">
        <f>IF(AZ41=5,G41,0)</f>
        <v>0</v>
      </c>
      <c r="CA41" s="195">
        <v>1</v>
      </c>
      <c r="CB41" s="195">
        <v>1</v>
      </c>
      <c r="CZ41" s="167">
        <v>2.56981</v>
      </c>
    </row>
    <row r="42" spans="1:104" ht="12.75">
      <c r="A42" s="196">
        <v>23</v>
      </c>
      <c r="B42" s="197" t="s">
        <v>140</v>
      </c>
      <c r="C42" s="198" t="s">
        <v>141</v>
      </c>
      <c r="D42" s="199" t="s">
        <v>106</v>
      </c>
      <c r="E42" s="200">
        <v>271</v>
      </c>
      <c r="F42" s="200">
        <v>0</v>
      </c>
      <c r="G42" s="201">
        <f>E42*F42</f>
        <v>0</v>
      </c>
      <c r="O42" s="195">
        <v>2</v>
      </c>
      <c r="AA42" s="167">
        <v>1</v>
      </c>
      <c r="AB42" s="167">
        <v>1</v>
      </c>
      <c r="AC42" s="167">
        <v>1</v>
      </c>
      <c r="AZ42" s="167">
        <v>1</v>
      </c>
      <c r="BA42" s="167">
        <f>IF(AZ42=1,G42,0)</f>
        <v>0</v>
      </c>
      <c r="BB42" s="167">
        <f>IF(AZ42=2,G42,0)</f>
        <v>0</v>
      </c>
      <c r="BC42" s="167">
        <f>IF(AZ42=3,G42,0)</f>
        <v>0</v>
      </c>
      <c r="BD42" s="167">
        <f>IF(AZ42=4,G42,0)</f>
        <v>0</v>
      </c>
      <c r="BE42" s="167">
        <f>IF(AZ42=5,G42,0)</f>
        <v>0</v>
      </c>
      <c r="CA42" s="195">
        <v>1</v>
      </c>
      <c r="CB42" s="195">
        <v>1</v>
      </c>
      <c r="CZ42" s="167">
        <v>0.0739</v>
      </c>
    </row>
    <row r="43" spans="1:104" ht="12.75">
      <c r="A43" s="196">
        <v>24</v>
      </c>
      <c r="B43" s="197" t="s">
        <v>142</v>
      </c>
      <c r="C43" s="198" t="s">
        <v>143</v>
      </c>
      <c r="D43" s="199" t="s">
        <v>106</v>
      </c>
      <c r="E43" s="200">
        <v>9.08</v>
      </c>
      <c r="F43" s="200">
        <v>0</v>
      </c>
      <c r="G43" s="201">
        <f>E43*F43</f>
        <v>0</v>
      </c>
      <c r="O43" s="195">
        <v>2</v>
      </c>
      <c r="AA43" s="167">
        <v>1</v>
      </c>
      <c r="AB43" s="167">
        <v>1</v>
      </c>
      <c r="AC43" s="167">
        <v>1</v>
      </c>
      <c r="AZ43" s="167">
        <v>1</v>
      </c>
      <c r="BA43" s="167">
        <f>IF(AZ43=1,G43,0)</f>
        <v>0</v>
      </c>
      <c r="BB43" s="167">
        <f>IF(AZ43=2,G43,0)</f>
        <v>0</v>
      </c>
      <c r="BC43" s="167">
        <f>IF(AZ43=3,G43,0)</f>
        <v>0</v>
      </c>
      <c r="BD43" s="167">
        <f>IF(AZ43=4,G43,0)</f>
        <v>0</v>
      </c>
      <c r="BE43" s="167">
        <f>IF(AZ43=5,G43,0)</f>
        <v>0</v>
      </c>
      <c r="CA43" s="195">
        <v>1</v>
      </c>
      <c r="CB43" s="195">
        <v>1</v>
      </c>
      <c r="CZ43" s="167">
        <v>0</v>
      </c>
    </row>
    <row r="44" spans="1:104" ht="12.75">
      <c r="A44" s="196">
        <v>25</v>
      </c>
      <c r="B44" s="197" t="s">
        <v>144</v>
      </c>
      <c r="C44" s="198" t="s">
        <v>145</v>
      </c>
      <c r="D44" s="199" t="s">
        <v>146</v>
      </c>
      <c r="E44" s="200">
        <v>40</v>
      </c>
      <c r="F44" s="200">
        <v>0</v>
      </c>
      <c r="G44" s="201">
        <f>E44*F44</f>
        <v>0</v>
      </c>
      <c r="O44" s="195">
        <v>2</v>
      </c>
      <c r="AA44" s="167">
        <v>1</v>
      </c>
      <c r="AB44" s="167">
        <v>1</v>
      </c>
      <c r="AC44" s="167">
        <v>1</v>
      </c>
      <c r="AZ44" s="167">
        <v>1</v>
      </c>
      <c r="BA44" s="167">
        <f>IF(AZ44=1,G44,0)</f>
        <v>0</v>
      </c>
      <c r="BB44" s="167">
        <f>IF(AZ44=2,G44,0)</f>
        <v>0</v>
      </c>
      <c r="BC44" s="167">
        <f>IF(AZ44=3,G44,0)</f>
        <v>0</v>
      </c>
      <c r="BD44" s="167">
        <f>IF(AZ44=4,G44,0)</f>
        <v>0</v>
      </c>
      <c r="BE44" s="167">
        <f>IF(AZ44=5,G44,0)</f>
        <v>0</v>
      </c>
      <c r="CA44" s="195">
        <v>1</v>
      </c>
      <c r="CB44" s="195">
        <v>1</v>
      </c>
      <c r="CZ44" s="167">
        <v>0.00036</v>
      </c>
    </row>
    <row r="45" spans="1:104" ht="12.75">
      <c r="A45" s="196">
        <v>26</v>
      </c>
      <c r="B45" s="197" t="s">
        <v>147</v>
      </c>
      <c r="C45" s="198" t="s">
        <v>148</v>
      </c>
      <c r="D45" s="199" t="s">
        <v>106</v>
      </c>
      <c r="E45" s="200">
        <v>2.15</v>
      </c>
      <c r="F45" s="200">
        <v>0</v>
      </c>
      <c r="G45" s="201">
        <f>E45*F45</f>
        <v>0</v>
      </c>
      <c r="O45" s="195">
        <v>2</v>
      </c>
      <c r="AA45" s="167">
        <v>12</v>
      </c>
      <c r="AB45" s="167">
        <v>0</v>
      </c>
      <c r="AC45" s="167">
        <v>2</v>
      </c>
      <c r="AZ45" s="167">
        <v>1</v>
      </c>
      <c r="BA45" s="167">
        <f>IF(AZ45=1,G45,0)</f>
        <v>0</v>
      </c>
      <c r="BB45" s="167">
        <f>IF(AZ45=2,G45,0)</f>
        <v>0</v>
      </c>
      <c r="BC45" s="167">
        <f>IF(AZ45=3,G45,0)</f>
        <v>0</v>
      </c>
      <c r="BD45" s="167">
        <f>IF(AZ45=4,G45,0)</f>
        <v>0</v>
      </c>
      <c r="BE45" s="167">
        <f>IF(AZ45=5,G45,0)</f>
        <v>0</v>
      </c>
      <c r="CA45" s="195">
        <v>12</v>
      </c>
      <c r="CB45" s="195">
        <v>0</v>
      </c>
      <c r="CZ45" s="167">
        <v>0</v>
      </c>
    </row>
    <row r="46" spans="1:104" ht="12.75">
      <c r="A46" s="196">
        <v>27</v>
      </c>
      <c r="B46" s="197" t="s">
        <v>149</v>
      </c>
      <c r="C46" s="198" t="s">
        <v>150</v>
      </c>
      <c r="D46" s="199" t="s">
        <v>106</v>
      </c>
      <c r="E46" s="200">
        <v>9.08</v>
      </c>
      <c r="F46" s="200">
        <v>0</v>
      </c>
      <c r="G46" s="201">
        <f>E46*F46</f>
        <v>0</v>
      </c>
      <c r="O46" s="195">
        <v>2</v>
      </c>
      <c r="AA46" s="167">
        <v>3</v>
      </c>
      <c r="AB46" s="167">
        <v>1</v>
      </c>
      <c r="AC46" s="167">
        <v>592451158</v>
      </c>
      <c r="AZ46" s="167">
        <v>1</v>
      </c>
      <c r="BA46" s="167">
        <f>IF(AZ46=1,G46,0)</f>
        <v>0</v>
      </c>
      <c r="BB46" s="167">
        <f>IF(AZ46=2,G46,0)</f>
        <v>0</v>
      </c>
      <c r="BC46" s="167">
        <f>IF(AZ46=3,G46,0)</f>
        <v>0</v>
      </c>
      <c r="BD46" s="167">
        <f>IF(AZ46=4,G46,0)</f>
        <v>0</v>
      </c>
      <c r="BE46" s="167">
        <f>IF(AZ46=5,G46,0)</f>
        <v>0</v>
      </c>
      <c r="CA46" s="195">
        <v>3</v>
      </c>
      <c r="CB46" s="195">
        <v>1</v>
      </c>
      <c r="CZ46" s="167">
        <v>0.17824</v>
      </c>
    </row>
    <row r="47" spans="1:104" ht="12.75">
      <c r="A47" s="196">
        <v>28</v>
      </c>
      <c r="B47" s="197" t="s">
        <v>151</v>
      </c>
      <c r="C47" s="198" t="s">
        <v>152</v>
      </c>
      <c r="D47" s="199" t="s">
        <v>106</v>
      </c>
      <c r="E47" s="200">
        <v>275.065</v>
      </c>
      <c r="F47" s="200">
        <v>0</v>
      </c>
      <c r="G47" s="201">
        <f>E47*F47</f>
        <v>0</v>
      </c>
      <c r="O47" s="195">
        <v>2</v>
      </c>
      <c r="AA47" s="167">
        <v>3</v>
      </c>
      <c r="AB47" s="167">
        <v>1</v>
      </c>
      <c r="AC47" s="167">
        <v>592451170</v>
      </c>
      <c r="AZ47" s="167">
        <v>1</v>
      </c>
      <c r="BA47" s="167">
        <f>IF(AZ47=1,G47,0)</f>
        <v>0</v>
      </c>
      <c r="BB47" s="167">
        <f>IF(AZ47=2,G47,0)</f>
        <v>0</v>
      </c>
      <c r="BC47" s="167">
        <f>IF(AZ47=3,G47,0)</f>
        <v>0</v>
      </c>
      <c r="BD47" s="167">
        <f>IF(AZ47=4,G47,0)</f>
        <v>0</v>
      </c>
      <c r="BE47" s="167">
        <f>IF(AZ47=5,G47,0)</f>
        <v>0</v>
      </c>
      <c r="CA47" s="195">
        <v>3</v>
      </c>
      <c r="CB47" s="195">
        <v>1</v>
      </c>
      <c r="CZ47" s="167">
        <v>0.17245</v>
      </c>
    </row>
    <row r="48" spans="1:57" ht="12.75">
      <c r="A48" s="202"/>
      <c r="B48" s="203" t="s">
        <v>73</v>
      </c>
      <c r="C48" s="204" t="str">
        <f>CONCATENATE(B40," ",C40)</f>
        <v>59 Dlažby a předlažby komunikací</v>
      </c>
      <c r="D48" s="205"/>
      <c r="E48" s="206"/>
      <c r="F48" s="207"/>
      <c r="G48" s="208">
        <f>SUM(G40:G47)</f>
        <v>0</v>
      </c>
      <c r="O48" s="195">
        <v>4</v>
      </c>
      <c r="BA48" s="209">
        <f>SUM(BA40:BA47)</f>
        <v>0</v>
      </c>
      <c r="BB48" s="209">
        <f>SUM(BB40:BB47)</f>
        <v>0</v>
      </c>
      <c r="BC48" s="209">
        <f>SUM(BC40:BC47)</f>
        <v>0</v>
      </c>
      <c r="BD48" s="209">
        <f>SUM(BD40:BD47)</f>
        <v>0</v>
      </c>
      <c r="BE48" s="209">
        <f>SUM(BE40:BE47)</f>
        <v>0</v>
      </c>
    </row>
    <row r="49" spans="1:15" ht="12.75">
      <c r="A49" s="188" t="s">
        <v>72</v>
      </c>
      <c r="B49" s="189" t="s">
        <v>153</v>
      </c>
      <c r="C49" s="190" t="s">
        <v>154</v>
      </c>
      <c r="D49" s="191"/>
      <c r="E49" s="192"/>
      <c r="F49" s="192"/>
      <c r="G49" s="193"/>
      <c r="H49" s="194"/>
      <c r="I49" s="194"/>
      <c r="O49" s="195">
        <v>1</v>
      </c>
    </row>
    <row r="50" spans="1:104" ht="12.75">
      <c r="A50" s="196">
        <v>29</v>
      </c>
      <c r="B50" s="197" t="s">
        <v>155</v>
      </c>
      <c r="C50" s="198" t="s">
        <v>156</v>
      </c>
      <c r="D50" s="199" t="s">
        <v>146</v>
      </c>
      <c r="E50" s="200">
        <v>195.1</v>
      </c>
      <c r="F50" s="200">
        <v>0</v>
      </c>
      <c r="G50" s="201">
        <f>E50*F50</f>
        <v>0</v>
      </c>
      <c r="O50" s="195">
        <v>2</v>
      </c>
      <c r="AA50" s="167">
        <v>1</v>
      </c>
      <c r="AB50" s="167">
        <v>1</v>
      </c>
      <c r="AC50" s="167">
        <v>1</v>
      </c>
      <c r="AZ50" s="167">
        <v>1</v>
      </c>
      <c r="BA50" s="167">
        <f>IF(AZ50=1,G50,0)</f>
        <v>0</v>
      </c>
      <c r="BB50" s="167">
        <f>IF(AZ50=2,G50,0)</f>
        <v>0</v>
      </c>
      <c r="BC50" s="167">
        <f>IF(AZ50=3,G50,0)</f>
        <v>0</v>
      </c>
      <c r="BD50" s="167">
        <f>IF(AZ50=4,G50,0)</f>
        <v>0</v>
      </c>
      <c r="BE50" s="167">
        <f>IF(AZ50=5,G50,0)</f>
        <v>0</v>
      </c>
      <c r="CA50" s="195">
        <v>1</v>
      </c>
      <c r="CB50" s="195">
        <v>1</v>
      </c>
      <c r="CZ50" s="167">
        <v>0.188</v>
      </c>
    </row>
    <row r="51" spans="1:104" ht="22.5">
      <c r="A51" s="196">
        <v>30</v>
      </c>
      <c r="B51" s="197" t="s">
        <v>157</v>
      </c>
      <c r="C51" s="198" t="s">
        <v>158</v>
      </c>
      <c r="D51" s="199" t="s">
        <v>146</v>
      </c>
      <c r="E51" s="200">
        <v>11.6</v>
      </c>
      <c r="F51" s="200">
        <v>0</v>
      </c>
      <c r="G51" s="201">
        <f>E51*F51</f>
        <v>0</v>
      </c>
      <c r="O51" s="195">
        <v>2</v>
      </c>
      <c r="AA51" s="167">
        <v>1</v>
      </c>
      <c r="AB51" s="167">
        <v>1</v>
      </c>
      <c r="AC51" s="167">
        <v>1</v>
      </c>
      <c r="AZ51" s="167">
        <v>1</v>
      </c>
      <c r="BA51" s="167">
        <f>IF(AZ51=1,G51,0)</f>
        <v>0</v>
      </c>
      <c r="BB51" s="167">
        <f>IF(AZ51=2,G51,0)</f>
        <v>0</v>
      </c>
      <c r="BC51" s="167">
        <f>IF(AZ51=3,G51,0)</f>
        <v>0</v>
      </c>
      <c r="BD51" s="167">
        <f>IF(AZ51=4,G51,0)</f>
        <v>0</v>
      </c>
      <c r="BE51" s="167">
        <f>IF(AZ51=5,G51,0)</f>
        <v>0</v>
      </c>
      <c r="CA51" s="195">
        <v>1</v>
      </c>
      <c r="CB51" s="195">
        <v>1</v>
      </c>
      <c r="CZ51" s="167">
        <v>0.11359</v>
      </c>
    </row>
    <row r="52" spans="1:104" ht="12.75">
      <c r="A52" s="196">
        <v>31</v>
      </c>
      <c r="B52" s="197" t="s">
        <v>159</v>
      </c>
      <c r="C52" s="198" t="s">
        <v>160</v>
      </c>
      <c r="D52" s="199" t="s">
        <v>82</v>
      </c>
      <c r="E52" s="200">
        <v>8.268</v>
      </c>
      <c r="F52" s="200">
        <v>0</v>
      </c>
      <c r="G52" s="201">
        <f>E52*F52</f>
        <v>0</v>
      </c>
      <c r="O52" s="195">
        <v>2</v>
      </c>
      <c r="AA52" s="167">
        <v>1</v>
      </c>
      <c r="AB52" s="167">
        <v>1</v>
      </c>
      <c r="AC52" s="167">
        <v>1</v>
      </c>
      <c r="AZ52" s="167">
        <v>1</v>
      </c>
      <c r="BA52" s="167">
        <f>IF(AZ52=1,G52,0)</f>
        <v>0</v>
      </c>
      <c r="BB52" s="167">
        <f>IF(AZ52=2,G52,0)</f>
        <v>0</v>
      </c>
      <c r="BC52" s="167">
        <f>IF(AZ52=3,G52,0)</f>
        <v>0</v>
      </c>
      <c r="BD52" s="167">
        <f>IF(AZ52=4,G52,0)</f>
        <v>0</v>
      </c>
      <c r="BE52" s="167">
        <f>IF(AZ52=5,G52,0)</f>
        <v>0</v>
      </c>
      <c r="CA52" s="195">
        <v>1</v>
      </c>
      <c r="CB52" s="195">
        <v>1</v>
      </c>
      <c r="CZ52" s="167">
        <v>2.525</v>
      </c>
    </row>
    <row r="53" spans="1:104" ht="12.75">
      <c r="A53" s="196">
        <v>32</v>
      </c>
      <c r="B53" s="197" t="s">
        <v>161</v>
      </c>
      <c r="C53" s="198" t="s">
        <v>162</v>
      </c>
      <c r="D53" s="199" t="s">
        <v>163</v>
      </c>
      <c r="E53" s="200">
        <v>50.5</v>
      </c>
      <c r="F53" s="200">
        <v>0</v>
      </c>
      <c r="G53" s="201">
        <f>E53*F53</f>
        <v>0</v>
      </c>
      <c r="O53" s="195">
        <v>2</v>
      </c>
      <c r="AA53" s="167">
        <v>3</v>
      </c>
      <c r="AB53" s="167">
        <v>0</v>
      </c>
      <c r="AC53" s="167">
        <v>59217010</v>
      </c>
      <c r="AZ53" s="167">
        <v>1</v>
      </c>
      <c r="BA53" s="167">
        <f>IF(AZ53=1,G53,0)</f>
        <v>0</v>
      </c>
      <c r="BB53" s="167">
        <f>IF(AZ53=2,G53,0)</f>
        <v>0</v>
      </c>
      <c r="BC53" s="167">
        <f>IF(AZ53=3,G53,0)</f>
        <v>0</v>
      </c>
      <c r="BD53" s="167">
        <f>IF(AZ53=4,G53,0)</f>
        <v>0</v>
      </c>
      <c r="BE53" s="167">
        <f>IF(AZ53=5,G53,0)</f>
        <v>0</v>
      </c>
      <c r="CA53" s="195">
        <v>3</v>
      </c>
      <c r="CB53" s="195">
        <v>0</v>
      </c>
      <c r="CZ53" s="167">
        <v>0.08197</v>
      </c>
    </row>
    <row r="54" spans="1:104" ht="12.75">
      <c r="A54" s="196">
        <v>33</v>
      </c>
      <c r="B54" s="197" t="s">
        <v>164</v>
      </c>
      <c r="C54" s="198" t="s">
        <v>165</v>
      </c>
      <c r="D54" s="199" t="s">
        <v>163</v>
      </c>
      <c r="E54" s="200">
        <v>7.105</v>
      </c>
      <c r="F54" s="200">
        <v>0</v>
      </c>
      <c r="G54" s="201">
        <f>E54*F54</f>
        <v>0</v>
      </c>
      <c r="O54" s="195">
        <v>2</v>
      </c>
      <c r="AA54" s="167">
        <v>3</v>
      </c>
      <c r="AB54" s="167">
        <v>0</v>
      </c>
      <c r="AC54" s="167">
        <v>59217020</v>
      </c>
      <c r="AZ54" s="167">
        <v>1</v>
      </c>
      <c r="BA54" s="167">
        <f>IF(AZ54=1,G54,0)</f>
        <v>0</v>
      </c>
      <c r="BB54" s="167">
        <f>IF(AZ54=2,G54,0)</f>
        <v>0</v>
      </c>
      <c r="BC54" s="167">
        <f>IF(AZ54=3,G54,0)</f>
        <v>0</v>
      </c>
      <c r="BD54" s="167">
        <f>IF(AZ54=4,G54,0)</f>
        <v>0</v>
      </c>
      <c r="BE54" s="167">
        <f>IF(AZ54=5,G54,0)</f>
        <v>0</v>
      </c>
      <c r="CA54" s="195">
        <v>3</v>
      </c>
      <c r="CB54" s="195">
        <v>0</v>
      </c>
      <c r="CZ54" s="167">
        <v>0.0421</v>
      </c>
    </row>
    <row r="55" spans="1:104" ht="22.5">
      <c r="A55" s="196">
        <v>34</v>
      </c>
      <c r="B55" s="197" t="s">
        <v>166</v>
      </c>
      <c r="C55" s="198" t="s">
        <v>167</v>
      </c>
      <c r="D55" s="199" t="s">
        <v>163</v>
      </c>
      <c r="E55" s="200">
        <v>2</v>
      </c>
      <c r="F55" s="200">
        <v>0</v>
      </c>
      <c r="G55" s="201">
        <f>E55*F55</f>
        <v>0</v>
      </c>
      <c r="O55" s="195">
        <v>2</v>
      </c>
      <c r="AA55" s="167">
        <v>3</v>
      </c>
      <c r="AB55" s="167">
        <v>0</v>
      </c>
      <c r="AC55" s="167">
        <v>59217021</v>
      </c>
      <c r="AZ55" s="167">
        <v>1</v>
      </c>
      <c r="BA55" s="167">
        <f>IF(AZ55=1,G55,0)</f>
        <v>0</v>
      </c>
      <c r="BB55" s="167">
        <f>IF(AZ55=2,G55,0)</f>
        <v>0</v>
      </c>
      <c r="BC55" s="167">
        <f>IF(AZ55=3,G55,0)</f>
        <v>0</v>
      </c>
      <c r="BD55" s="167">
        <f>IF(AZ55=4,G55,0)</f>
        <v>0</v>
      </c>
      <c r="BE55" s="167">
        <f>IF(AZ55=5,G55,0)</f>
        <v>0</v>
      </c>
      <c r="CA55" s="195">
        <v>3</v>
      </c>
      <c r="CB55" s="195">
        <v>0</v>
      </c>
      <c r="CZ55" s="167">
        <v>0.0561</v>
      </c>
    </row>
    <row r="56" spans="1:104" ht="22.5">
      <c r="A56" s="196">
        <v>35</v>
      </c>
      <c r="B56" s="197" t="s">
        <v>168</v>
      </c>
      <c r="C56" s="198" t="s">
        <v>169</v>
      </c>
      <c r="D56" s="199" t="s">
        <v>163</v>
      </c>
      <c r="E56" s="200">
        <v>2</v>
      </c>
      <c r="F56" s="200">
        <v>0</v>
      </c>
      <c r="G56" s="201">
        <f>E56*F56</f>
        <v>0</v>
      </c>
      <c r="O56" s="195">
        <v>2</v>
      </c>
      <c r="AA56" s="167">
        <v>3</v>
      </c>
      <c r="AB56" s="167">
        <v>0</v>
      </c>
      <c r="AC56" s="167">
        <v>59217022</v>
      </c>
      <c r="AZ56" s="167">
        <v>1</v>
      </c>
      <c r="BA56" s="167">
        <f>IF(AZ56=1,G56,0)</f>
        <v>0</v>
      </c>
      <c r="BB56" s="167">
        <f>IF(AZ56=2,G56,0)</f>
        <v>0</v>
      </c>
      <c r="BC56" s="167">
        <f>IF(AZ56=3,G56,0)</f>
        <v>0</v>
      </c>
      <c r="BD56" s="167">
        <f>IF(AZ56=4,G56,0)</f>
        <v>0</v>
      </c>
      <c r="BE56" s="167">
        <f>IF(AZ56=5,G56,0)</f>
        <v>0</v>
      </c>
      <c r="CA56" s="195">
        <v>3</v>
      </c>
      <c r="CB56" s="195">
        <v>0</v>
      </c>
      <c r="CZ56" s="167">
        <v>0.0561</v>
      </c>
    </row>
    <row r="57" spans="1:104" ht="12.75">
      <c r="A57" s="196">
        <v>36</v>
      </c>
      <c r="B57" s="197" t="s">
        <v>170</v>
      </c>
      <c r="C57" s="198" t="s">
        <v>171</v>
      </c>
      <c r="D57" s="199" t="s">
        <v>163</v>
      </c>
      <c r="E57" s="200">
        <v>137.505</v>
      </c>
      <c r="F57" s="200">
        <v>0</v>
      </c>
      <c r="G57" s="201">
        <f>E57*F57</f>
        <v>0</v>
      </c>
      <c r="O57" s="195">
        <v>2</v>
      </c>
      <c r="AA57" s="167">
        <v>3</v>
      </c>
      <c r="AB57" s="167">
        <v>0</v>
      </c>
      <c r="AC57" s="167">
        <v>59217421</v>
      </c>
      <c r="AZ57" s="167">
        <v>1</v>
      </c>
      <c r="BA57" s="167">
        <f>IF(AZ57=1,G57,0)</f>
        <v>0</v>
      </c>
      <c r="BB57" s="167">
        <f>IF(AZ57=2,G57,0)</f>
        <v>0</v>
      </c>
      <c r="BC57" s="167">
        <f>IF(AZ57=3,G57,0)</f>
        <v>0</v>
      </c>
      <c r="BD57" s="167">
        <f>IF(AZ57=4,G57,0)</f>
        <v>0</v>
      </c>
      <c r="BE57" s="167">
        <f>IF(AZ57=5,G57,0)</f>
        <v>0</v>
      </c>
      <c r="CA57" s="195">
        <v>3</v>
      </c>
      <c r="CB57" s="195">
        <v>0</v>
      </c>
      <c r="CZ57" s="167">
        <v>0.06</v>
      </c>
    </row>
    <row r="58" spans="1:57" ht="12.75">
      <c r="A58" s="202"/>
      <c r="B58" s="203" t="s">
        <v>73</v>
      </c>
      <c r="C58" s="204" t="str">
        <f>CONCATENATE(B49," ",C49)</f>
        <v>91 Doplňující práce na komunikaci</v>
      </c>
      <c r="D58" s="205"/>
      <c r="E58" s="206"/>
      <c r="F58" s="207"/>
      <c r="G58" s="208">
        <f>SUM(G49:G57)</f>
        <v>0</v>
      </c>
      <c r="O58" s="195">
        <v>4</v>
      </c>
      <c r="BA58" s="209">
        <f>SUM(BA49:BA57)</f>
        <v>0</v>
      </c>
      <c r="BB58" s="209">
        <f>SUM(BB49:BB57)</f>
        <v>0</v>
      </c>
      <c r="BC58" s="209">
        <f>SUM(BC49:BC57)</f>
        <v>0</v>
      </c>
      <c r="BD58" s="209">
        <f>SUM(BD49:BD57)</f>
        <v>0</v>
      </c>
      <c r="BE58" s="209">
        <f>SUM(BE49:BE57)</f>
        <v>0</v>
      </c>
    </row>
    <row r="59" spans="1:15" ht="12.75">
      <c r="A59" s="188" t="s">
        <v>72</v>
      </c>
      <c r="B59" s="189" t="s">
        <v>172</v>
      </c>
      <c r="C59" s="190" t="s">
        <v>173</v>
      </c>
      <c r="D59" s="191"/>
      <c r="E59" s="192"/>
      <c r="F59" s="192"/>
      <c r="G59" s="193"/>
      <c r="H59" s="194"/>
      <c r="I59" s="194"/>
      <c r="O59" s="195">
        <v>1</v>
      </c>
    </row>
    <row r="60" spans="1:104" ht="12.75">
      <c r="A60" s="196">
        <v>37</v>
      </c>
      <c r="B60" s="197" t="s">
        <v>174</v>
      </c>
      <c r="C60" s="198" t="s">
        <v>175</v>
      </c>
      <c r="D60" s="199" t="s">
        <v>106</v>
      </c>
      <c r="E60" s="200">
        <v>241</v>
      </c>
      <c r="F60" s="200">
        <v>0</v>
      </c>
      <c r="G60" s="201">
        <f>E60*F60</f>
        <v>0</v>
      </c>
      <c r="O60" s="195">
        <v>2</v>
      </c>
      <c r="AA60" s="167">
        <v>1</v>
      </c>
      <c r="AB60" s="167">
        <v>1</v>
      </c>
      <c r="AC60" s="167">
        <v>1</v>
      </c>
      <c r="AZ60" s="167">
        <v>1</v>
      </c>
      <c r="BA60" s="167">
        <f>IF(AZ60=1,G60,0)</f>
        <v>0</v>
      </c>
      <c r="BB60" s="167">
        <f>IF(AZ60=2,G60,0)</f>
        <v>0</v>
      </c>
      <c r="BC60" s="167">
        <f>IF(AZ60=3,G60,0)</f>
        <v>0</v>
      </c>
      <c r="BD60" s="167">
        <f>IF(AZ60=4,G60,0)</f>
        <v>0</v>
      </c>
      <c r="BE60" s="167">
        <f>IF(AZ60=5,G60,0)</f>
        <v>0</v>
      </c>
      <c r="CA60" s="195">
        <v>1</v>
      </c>
      <c r="CB60" s="195">
        <v>1</v>
      </c>
      <c r="CZ60" s="167">
        <v>0</v>
      </c>
    </row>
    <row r="61" spans="1:104" ht="12.75">
      <c r="A61" s="196">
        <v>38</v>
      </c>
      <c r="B61" s="197" t="s">
        <v>176</v>
      </c>
      <c r="C61" s="198" t="s">
        <v>177</v>
      </c>
      <c r="D61" s="199" t="s">
        <v>106</v>
      </c>
      <c r="E61" s="200">
        <v>271</v>
      </c>
      <c r="F61" s="200">
        <v>0</v>
      </c>
      <c r="G61" s="201">
        <f>E61*F61</f>
        <v>0</v>
      </c>
      <c r="O61" s="195">
        <v>2</v>
      </c>
      <c r="AA61" s="167">
        <v>1</v>
      </c>
      <c r="AB61" s="167">
        <v>1</v>
      </c>
      <c r="AC61" s="167">
        <v>1</v>
      </c>
      <c r="AZ61" s="167">
        <v>1</v>
      </c>
      <c r="BA61" s="167">
        <f>IF(AZ61=1,G61,0)</f>
        <v>0</v>
      </c>
      <c r="BB61" s="167">
        <f>IF(AZ61=2,G61,0)</f>
        <v>0</v>
      </c>
      <c r="BC61" s="167">
        <f>IF(AZ61=3,G61,0)</f>
        <v>0</v>
      </c>
      <c r="BD61" s="167">
        <f>IF(AZ61=4,G61,0)</f>
        <v>0</v>
      </c>
      <c r="BE61" s="167">
        <f>IF(AZ61=5,G61,0)</f>
        <v>0</v>
      </c>
      <c r="CA61" s="195">
        <v>1</v>
      </c>
      <c r="CB61" s="195">
        <v>1</v>
      </c>
      <c r="CZ61" s="167">
        <v>0</v>
      </c>
    </row>
    <row r="62" spans="1:104" ht="12.75">
      <c r="A62" s="196">
        <v>39</v>
      </c>
      <c r="B62" s="197" t="s">
        <v>178</v>
      </c>
      <c r="C62" s="198" t="s">
        <v>179</v>
      </c>
      <c r="D62" s="199" t="s">
        <v>106</v>
      </c>
      <c r="E62" s="200">
        <v>80</v>
      </c>
      <c r="F62" s="200">
        <v>0</v>
      </c>
      <c r="G62" s="201">
        <f>E62*F62</f>
        <v>0</v>
      </c>
      <c r="O62" s="195">
        <v>2</v>
      </c>
      <c r="AA62" s="167">
        <v>1</v>
      </c>
      <c r="AB62" s="167">
        <v>1</v>
      </c>
      <c r="AC62" s="167">
        <v>1</v>
      </c>
      <c r="AZ62" s="167">
        <v>1</v>
      </c>
      <c r="BA62" s="167">
        <f>IF(AZ62=1,G62,0)</f>
        <v>0</v>
      </c>
      <c r="BB62" s="167">
        <f>IF(AZ62=2,G62,0)</f>
        <v>0</v>
      </c>
      <c r="BC62" s="167">
        <f>IF(AZ62=3,G62,0)</f>
        <v>0</v>
      </c>
      <c r="BD62" s="167">
        <f>IF(AZ62=4,G62,0)</f>
        <v>0</v>
      </c>
      <c r="BE62" s="167">
        <f>IF(AZ62=5,G62,0)</f>
        <v>0</v>
      </c>
      <c r="CA62" s="195">
        <v>1</v>
      </c>
      <c r="CB62" s="195">
        <v>1</v>
      </c>
      <c r="CZ62" s="167">
        <v>0</v>
      </c>
    </row>
    <row r="63" spans="1:104" ht="12.75">
      <c r="A63" s="196">
        <v>40</v>
      </c>
      <c r="B63" s="197" t="s">
        <v>180</v>
      </c>
      <c r="C63" s="198" t="s">
        <v>181</v>
      </c>
      <c r="D63" s="199" t="s">
        <v>146</v>
      </c>
      <c r="E63" s="200">
        <v>195.1</v>
      </c>
      <c r="F63" s="200">
        <v>0</v>
      </c>
      <c r="G63" s="201">
        <f>E63*F63</f>
        <v>0</v>
      </c>
      <c r="O63" s="195">
        <v>2</v>
      </c>
      <c r="AA63" s="167">
        <v>1</v>
      </c>
      <c r="AB63" s="167">
        <v>1</v>
      </c>
      <c r="AC63" s="167">
        <v>1</v>
      </c>
      <c r="AZ63" s="167">
        <v>1</v>
      </c>
      <c r="BA63" s="167">
        <f>IF(AZ63=1,G63,0)</f>
        <v>0</v>
      </c>
      <c r="BB63" s="167">
        <f>IF(AZ63=2,G63,0)</f>
        <v>0</v>
      </c>
      <c r="BC63" s="167">
        <f>IF(AZ63=3,G63,0)</f>
        <v>0</v>
      </c>
      <c r="BD63" s="167">
        <f>IF(AZ63=4,G63,0)</f>
        <v>0</v>
      </c>
      <c r="BE63" s="167">
        <f>IF(AZ63=5,G63,0)</f>
        <v>0</v>
      </c>
      <c r="CA63" s="195">
        <v>1</v>
      </c>
      <c r="CB63" s="195">
        <v>1</v>
      </c>
      <c r="CZ63" s="167">
        <v>0</v>
      </c>
    </row>
    <row r="64" spans="1:104" ht="12.75">
      <c r="A64" s="196">
        <v>41</v>
      </c>
      <c r="B64" s="197" t="s">
        <v>182</v>
      </c>
      <c r="C64" s="198" t="s">
        <v>183</v>
      </c>
      <c r="D64" s="199" t="s">
        <v>82</v>
      </c>
      <c r="E64" s="200">
        <v>5.715</v>
      </c>
      <c r="F64" s="200">
        <v>0</v>
      </c>
      <c r="G64" s="201">
        <f>E64*F64</f>
        <v>0</v>
      </c>
      <c r="O64" s="195">
        <v>2</v>
      </c>
      <c r="AA64" s="167">
        <v>1</v>
      </c>
      <c r="AB64" s="167">
        <v>1</v>
      </c>
      <c r="AC64" s="167">
        <v>1</v>
      </c>
      <c r="AZ64" s="167">
        <v>1</v>
      </c>
      <c r="BA64" s="167">
        <f>IF(AZ64=1,G64,0)</f>
        <v>0</v>
      </c>
      <c r="BB64" s="167">
        <f>IF(AZ64=2,G64,0)</f>
        <v>0</v>
      </c>
      <c r="BC64" s="167">
        <f>IF(AZ64=3,G64,0)</f>
        <v>0</v>
      </c>
      <c r="BD64" s="167">
        <f>IF(AZ64=4,G64,0)</f>
        <v>0</v>
      </c>
      <c r="BE64" s="167">
        <f>IF(AZ64=5,G64,0)</f>
        <v>0</v>
      </c>
      <c r="CA64" s="195">
        <v>1</v>
      </c>
      <c r="CB64" s="195">
        <v>1</v>
      </c>
      <c r="CZ64" s="167">
        <v>0</v>
      </c>
    </row>
    <row r="65" spans="1:57" ht="12.75">
      <c r="A65" s="202"/>
      <c r="B65" s="203" t="s">
        <v>73</v>
      </c>
      <c r="C65" s="204" t="str">
        <f>CONCATENATE(B59," ",C59)</f>
        <v>96 Bourání konstrukcí</v>
      </c>
      <c r="D65" s="205"/>
      <c r="E65" s="206"/>
      <c r="F65" s="207"/>
      <c r="G65" s="208">
        <f>SUM(G59:G64)</f>
        <v>0</v>
      </c>
      <c r="O65" s="195">
        <v>4</v>
      </c>
      <c r="BA65" s="209">
        <f>SUM(BA59:BA64)</f>
        <v>0</v>
      </c>
      <c r="BB65" s="209">
        <f>SUM(BB59:BB64)</f>
        <v>0</v>
      </c>
      <c r="BC65" s="209">
        <f>SUM(BC59:BC64)</f>
        <v>0</v>
      </c>
      <c r="BD65" s="209">
        <f>SUM(BD59:BD64)</f>
        <v>0</v>
      </c>
      <c r="BE65" s="209">
        <f>SUM(BE59:BE64)</f>
        <v>0</v>
      </c>
    </row>
    <row r="66" spans="1:15" ht="12.75">
      <c r="A66" s="188" t="s">
        <v>72</v>
      </c>
      <c r="B66" s="189" t="s">
        <v>184</v>
      </c>
      <c r="C66" s="190" t="s">
        <v>185</v>
      </c>
      <c r="D66" s="191"/>
      <c r="E66" s="192"/>
      <c r="F66" s="192"/>
      <c r="G66" s="193"/>
      <c r="H66" s="194"/>
      <c r="I66" s="194"/>
      <c r="O66" s="195">
        <v>1</v>
      </c>
    </row>
    <row r="67" spans="1:104" ht="12.75">
      <c r="A67" s="196">
        <v>42</v>
      </c>
      <c r="B67" s="197" t="s">
        <v>186</v>
      </c>
      <c r="C67" s="198" t="s">
        <v>187</v>
      </c>
      <c r="D67" s="199" t="s">
        <v>146</v>
      </c>
      <c r="E67" s="200">
        <v>8</v>
      </c>
      <c r="F67" s="200">
        <v>0</v>
      </c>
      <c r="G67" s="201">
        <f>E67*F67</f>
        <v>0</v>
      </c>
      <c r="O67" s="195">
        <v>2</v>
      </c>
      <c r="AA67" s="167">
        <v>1</v>
      </c>
      <c r="AB67" s="167">
        <v>1</v>
      </c>
      <c r="AC67" s="167">
        <v>1</v>
      </c>
      <c r="AZ67" s="167">
        <v>1</v>
      </c>
      <c r="BA67" s="167">
        <f>IF(AZ67=1,G67,0)</f>
        <v>0</v>
      </c>
      <c r="BB67" s="167">
        <f>IF(AZ67=2,G67,0)</f>
        <v>0</v>
      </c>
      <c r="BC67" s="167">
        <f>IF(AZ67=3,G67,0)</f>
        <v>0</v>
      </c>
      <c r="BD67" s="167">
        <f>IF(AZ67=4,G67,0)</f>
        <v>0</v>
      </c>
      <c r="BE67" s="167">
        <f>IF(AZ67=5,G67,0)</f>
        <v>0</v>
      </c>
      <c r="CA67" s="195">
        <v>1</v>
      </c>
      <c r="CB67" s="195">
        <v>1</v>
      </c>
      <c r="CZ67" s="167">
        <v>0</v>
      </c>
    </row>
    <row r="68" spans="1:57" ht="12.75">
      <c r="A68" s="202"/>
      <c r="B68" s="203" t="s">
        <v>73</v>
      </c>
      <c r="C68" s="204" t="str">
        <f>CONCATENATE(B66," ",C66)</f>
        <v>97 Prorážení otvorů</v>
      </c>
      <c r="D68" s="205"/>
      <c r="E68" s="206"/>
      <c r="F68" s="207"/>
      <c r="G68" s="208">
        <f>SUM(G66:G67)</f>
        <v>0</v>
      </c>
      <c r="O68" s="195">
        <v>4</v>
      </c>
      <c r="BA68" s="209">
        <f>SUM(BA66:BA67)</f>
        <v>0</v>
      </c>
      <c r="BB68" s="209">
        <f>SUM(BB66:BB67)</f>
        <v>0</v>
      </c>
      <c r="BC68" s="209">
        <f>SUM(BC66:BC67)</f>
        <v>0</v>
      </c>
      <c r="BD68" s="209">
        <f>SUM(BD66:BD67)</f>
        <v>0</v>
      </c>
      <c r="BE68" s="209">
        <f>SUM(BE66:BE67)</f>
        <v>0</v>
      </c>
    </row>
    <row r="69" spans="1:15" ht="12.75">
      <c r="A69" s="188" t="s">
        <v>72</v>
      </c>
      <c r="B69" s="189" t="s">
        <v>188</v>
      </c>
      <c r="C69" s="190" t="s">
        <v>189</v>
      </c>
      <c r="D69" s="191"/>
      <c r="E69" s="192"/>
      <c r="F69" s="192"/>
      <c r="G69" s="193"/>
      <c r="H69" s="194"/>
      <c r="I69" s="194"/>
      <c r="O69" s="195">
        <v>1</v>
      </c>
    </row>
    <row r="70" spans="1:104" ht="12.75">
      <c r="A70" s="196">
        <v>43</v>
      </c>
      <c r="B70" s="197" t="s">
        <v>190</v>
      </c>
      <c r="C70" s="198" t="s">
        <v>191</v>
      </c>
      <c r="D70" s="199" t="s">
        <v>101</v>
      </c>
      <c r="E70" s="200">
        <v>433.13906995</v>
      </c>
      <c r="F70" s="200">
        <v>0</v>
      </c>
      <c r="G70" s="201">
        <f>E70*F70</f>
        <v>0</v>
      </c>
      <c r="O70" s="195">
        <v>2</v>
      </c>
      <c r="AA70" s="167">
        <v>7</v>
      </c>
      <c r="AB70" s="167">
        <v>1</v>
      </c>
      <c r="AC70" s="167">
        <v>2</v>
      </c>
      <c r="AZ70" s="167">
        <v>1</v>
      </c>
      <c r="BA70" s="167">
        <f>IF(AZ70=1,G70,0)</f>
        <v>0</v>
      </c>
      <c r="BB70" s="167">
        <f>IF(AZ70=2,G70,0)</f>
        <v>0</v>
      </c>
      <c r="BC70" s="167">
        <f>IF(AZ70=3,G70,0)</f>
        <v>0</v>
      </c>
      <c r="BD70" s="167">
        <f>IF(AZ70=4,G70,0)</f>
        <v>0</v>
      </c>
      <c r="BE70" s="167">
        <f>IF(AZ70=5,G70,0)</f>
        <v>0</v>
      </c>
      <c r="CA70" s="195">
        <v>7</v>
      </c>
      <c r="CB70" s="195">
        <v>1</v>
      </c>
      <c r="CZ70" s="167">
        <v>0</v>
      </c>
    </row>
    <row r="71" spans="1:57" ht="12.75">
      <c r="A71" s="202"/>
      <c r="B71" s="203" t="s">
        <v>73</v>
      </c>
      <c r="C71" s="204" t="str">
        <f>CONCATENATE(B69," ",C69)</f>
        <v>99 Staveništní přesun hmot</v>
      </c>
      <c r="D71" s="205"/>
      <c r="E71" s="206"/>
      <c r="F71" s="207"/>
      <c r="G71" s="208">
        <f>SUM(G69:G70)</f>
        <v>0</v>
      </c>
      <c r="O71" s="195">
        <v>4</v>
      </c>
      <c r="BA71" s="209">
        <f>SUM(BA69:BA70)</f>
        <v>0</v>
      </c>
      <c r="BB71" s="209">
        <f>SUM(BB69:BB70)</f>
        <v>0</v>
      </c>
      <c r="BC71" s="209">
        <f>SUM(BC69:BC70)</f>
        <v>0</v>
      </c>
      <c r="BD71" s="209">
        <f>SUM(BD69:BD70)</f>
        <v>0</v>
      </c>
      <c r="BE71" s="209">
        <f>SUM(BE69:BE70)</f>
        <v>0</v>
      </c>
    </row>
    <row r="72" spans="1:15" ht="12.75">
      <c r="A72" s="188" t="s">
        <v>72</v>
      </c>
      <c r="B72" s="189" t="s">
        <v>192</v>
      </c>
      <c r="C72" s="190" t="s">
        <v>193</v>
      </c>
      <c r="D72" s="191"/>
      <c r="E72" s="192"/>
      <c r="F72" s="192"/>
      <c r="G72" s="193"/>
      <c r="H72" s="194"/>
      <c r="I72" s="194"/>
      <c r="O72" s="195">
        <v>1</v>
      </c>
    </row>
    <row r="73" spans="1:104" ht="12.75">
      <c r="A73" s="196">
        <v>44</v>
      </c>
      <c r="B73" s="197" t="s">
        <v>194</v>
      </c>
      <c r="C73" s="198" t="s">
        <v>195</v>
      </c>
      <c r="D73" s="199" t="s">
        <v>101</v>
      </c>
      <c r="E73" s="200">
        <v>259.70368</v>
      </c>
      <c r="F73" s="200">
        <v>0</v>
      </c>
      <c r="G73" s="201">
        <f>E73*F73</f>
        <v>0</v>
      </c>
      <c r="O73" s="195">
        <v>2</v>
      </c>
      <c r="AA73" s="167">
        <v>8</v>
      </c>
      <c r="AB73" s="167">
        <v>0</v>
      </c>
      <c r="AC73" s="167">
        <v>3</v>
      </c>
      <c r="AZ73" s="167">
        <v>1</v>
      </c>
      <c r="BA73" s="167">
        <f>IF(AZ73=1,G73,0)</f>
        <v>0</v>
      </c>
      <c r="BB73" s="167">
        <f>IF(AZ73=2,G73,0)</f>
        <v>0</v>
      </c>
      <c r="BC73" s="167">
        <f>IF(AZ73=3,G73,0)</f>
        <v>0</v>
      </c>
      <c r="BD73" s="167">
        <f>IF(AZ73=4,G73,0)</f>
        <v>0</v>
      </c>
      <c r="BE73" s="167">
        <f>IF(AZ73=5,G73,0)</f>
        <v>0</v>
      </c>
      <c r="CA73" s="195">
        <v>8</v>
      </c>
      <c r="CB73" s="195">
        <v>0</v>
      </c>
      <c r="CZ73" s="167">
        <v>0</v>
      </c>
    </row>
    <row r="74" spans="1:104" ht="12.75">
      <c r="A74" s="196">
        <v>45</v>
      </c>
      <c r="B74" s="197" t="s">
        <v>196</v>
      </c>
      <c r="C74" s="198" t="s">
        <v>197</v>
      </c>
      <c r="D74" s="199" t="s">
        <v>101</v>
      </c>
      <c r="E74" s="200">
        <v>2337.33312</v>
      </c>
      <c r="F74" s="200">
        <v>0</v>
      </c>
      <c r="G74" s="201">
        <f>E74*F74</f>
        <v>0</v>
      </c>
      <c r="O74" s="195">
        <v>2</v>
      </c>
      <c r="AA74" s="167">
        <v>8</v>
      </c>
      <c r="AB74" s="167">
        <v>0</v>
      </c>
      <c r="AC74" s="167">
        <v>3</v>
      </c>
      <c r="AZ74" s="167">
        <v>1</v>
      </c>
      <c r="BA74" s="167">
        <f>IF(AZ74=1,G74,0)</f>
        <v>0</v>
      </c>
      <c r="BB74" s="167">
        <f>IF(AZ74=2,G74,0)</f>
        <v>0</v>
      </c>
      <c r="BC74" s="167">
        <f>IF(AZ74=3,G74,0)</f>
        <v>0</v>
      </c>
      <c r="BD74" s="167">
        <f>IF(AZ74=4,G74,0)</f>
        <v>0</v>
      </c>
      <c r="BE74" s="167">
        <f>IF(AZ74=5,G74,0)</f>
        <v>0</v>
      </c>
      <c r="CA74" s="195">
        <v>8</v>
      </c>
      <c r="CB74" s="195">
        <v>0</v>
      </c>
      <c r="CZ74" s="167">
        <v>0</v>
      </c>
    </row>
    <row r="75" spans="1:104" ht="12.75">
      <c r="A75" s="196">
        <v>46</v>
      </c>
      <c r="B75" s="197" t="s">
        <v>198</v>
      </c>
      <c r="C75" s="198" t="s">
        <v>199</v>
      </c>
      <c r="D75" s="199" t="s">
        <v>101</v>
      </c>
      <c r="E75" s="200">
        <v>259.70368</v>
      </c>
      <c r="F75" s="200">
        <v>0</v>
      </c>
      <c r="G75" s="201">
        <f>E75*F75</f>
        <v>0</v>
      </c>
      <c r="O75" s="195">
        <v>2</v>
      </c>
      <c r="AA75" s="167">
        <v>8</v>
      </c>
      <c r="AB75" s="167">
        <v>0</v>
      </c>
      <c r="AC75" s="167">
        <v>3</v>
      </c>
      <c r="AZ75" s="167">
        <v>1</v>
      </c>
      <c r="BA75" s="167">
        <f>IF(AZ75=1,G75,0)</f>
        <v>0</v>
      </c>
      <c r="BB75" s="167">
        <f>IF(AZ75=2,G75,0)</f>
        <v>0</v>
      </c>
      <c r="BC75" s="167">
        <f>IF(AZ75=3,G75,0)</f>
        <v>0</v>
      </c>
      <c r="BD75" s="167">
        <f>IF(AZ75=4,G75,0)</f>
        <v>0</v>
      </c>
      <c r="BE75" s="167">
        <f>IF(AZ75=5,G75,0)</f>
        <v>0</v>
      </c>
      <c r="CA75" s="195">
        <v>8</v>
      </c>
      <c r="CB75" s="195">
        <v>0</v>
      </c>
      <c r="CZ75" s="167">
        <v>0</v>
      </c>
    </row>
    <row r="76" spans="1:104" ht="12.75">
      <c r="A76" s="196">
        <v>47</v>
      </c>
      <c r="B76" s="197" t="s">
        <v>200</v>
      </c>
      <c r="C76" s="198" t="s">
        <v>201</v>
      </c>
      <c r="D76" s="199" t="s">
        <v>101</v>
      </c>
      <c r="E76" s="200">
        <v>259.70368</v>
      </c>
      <c r="F76" s="200">
        <v>0</v>
      </c>
      <c r="G76" s="201">
        <f>E76*F76</f>
        <v>0</v>
      </c>
      <c r="O76" s="195">
        <v>2</v>
      </c>
      <c r="AA76" s="167">
        <v>8</v>
      </c>
      <c r="AB76" s="167">
        <v>0</v>
      </c>
      <c r="AC76" s="167">
        <v>3</v>
      </c>
      <c r="AZ76" s="167">
        <v>1</v>
      </c>
      <c r="BA76" s="167">
        <f>IF(AZ76=1,G76,0)</f>
        <v>0</v>
      </c>
      <c r="BB76" s="167">
        <f>IF(AZ76=2,G76,0)</f>
        <v>0</v>
      </c>
      <c r="BC76" s="167">
        <f>IF(AZ76=3,G76,0)</f>
        <v>0</v>
      </c>
      <c r="BD76" s="167">
        <f>IF(AZ76=4,G76,0)</f>
        <v>0</v>
      </c>
      <c r="BE76" s="167">
        <f>IF(AZ76=5,G76,0)</f>
        <v>0</v>
      </c>
      <c r="CA76" s="195">
        <v>8</v>
      </c>
      <c r="CB76" s="195">
        <v>0</v>
      </c>
      <c r="CZ76" s="167">
        <v>0</v>
      </c>
    </row>
    <row r="77" spans="1:57" ht="12.75">
      <c r="A77" s="202"/>
      <c r="B77" s="203" t="s">
        <v>73</v>
      </c>
      <c r="C77" s="204" t="str">
        <f>CONCATENATE(B72," ",C72)</f>
        <v>D96 Přesuny suti a vybouraných hmot</v>
      </c>
      <c r="D77" s="205"/>
      <c r="E77" s="206"/>
      <c r="F77" s="207"/>
      <c r="G77" s="208">
        <f>SUM(G72:G76)</f>
        <v>0</v>
      </c>
      <c r="O77" s="195">
        <v>4</v>
      </c>
      <c r="BA77" s="209">
        <f>SUM(BA72:BA76)</f>
        <v>0</v>
      </c>
      <c r="BB77" s="209">
        <f>SUM(BB72:BB76)</f>
        <v>0</v>
      </c>
      <c r="BC77" s="209">
        <f>SUM(BC72:BC76)</f>
        <v>0</v>
      </c>
      <c r="BD77" s="209">
        <f>SUM(BD72:BD76)</f>
        <v>0</v>
      </c>
      <c r="BE77" s="209">
        <f>SUM(BE72:BE76)</f>
        <v>0</v>
      </c>
    </row>
    <row r="78" spans="1:15" ht="12.75">
      <c r="A78" s="188" t="s">
        <v>72</v>
      </c>
      <c r="B78" s="189" t="s">
        <v>202</v>
      </c>
      <c r="C78" s="190" t="s">
        <v>203</v>
      </c>
      <c r="D78" s="191"/>
      <c r="E78" s="192"/>
      <c r="F78" s="192"/>
      <c r="G78" s="193"/>
      <c r="H78" s="194"/>
      <c r="I78" s="194"/>
      <c r="O78" s="195">
        <v>1</v>
      </c>
    </row>
    <row r="79" spans="1:104" ht="12.75">
      <c r="A79" s="196">
        <v>48</v>
      </c>
      <c r="B79" s="197" t="s">
        <v>204</v>
      </c>
      <c r="C79" s="198" t="s">
        <v>205</v>
      </c>
      <c r="D79" s="199" t="s">
        <v>206</v>
      </c>
      <c r="E79" s="200">
        <v>1</v>
      </c>
      <c r="F79" s="200">
        <v>0</v>
      </c>
      <c r="G79" s="201">
        <f>E79*F79</f>
        <v>0</v>
      </c>
      <c r="O79" s="195">
        <v>2</v>
      </c>
      <c r="AA79" s="167">
        <v>1</v>
      </c>
      <c r="AB79" s="167">
        <v>1</v>
      </c>
      <c r="AC79" s="167">
        <v>1</v>
      </c>
      <c r="AZ79" s="167">
        <v>1</v>
      </c>
      <c r="BA79" s="167">
        <f>IF(AZ79=1,G79,0)</f>
        <v>0</v>
      </c>
      <c r="BB79" s="167">
        <f>IF(AZ79=2,G79,0)</f>
        <v>0</v>
      </c>
      <c r="BC79" s="167">
        <f>IF(AZ79=3,G79,0)</f>
        <v>0</v>
      </c>
      <c r="BD79" s="167">
        <f>IF(AZ79=4,G79,0)</f>
        <v>0</v>
      </c>
      <c r="BE79" s="167">
        <f>IF(AZ79=5,G79,0)</f>
        <v>0</v>
      </c>
      <c r="CA79" s="195">
        <v>1</v>
      </c>
      <c r="CB79" s="195">
        <v>1</v>
      </c>
      <c r="CZ79" s="167">
        <v>0</v>
      </c>
    </row>
    <row r="80" spans="1:104" ht="12.75">
      <c r="A80" s="196">
        <v>49</v>
      </c>
      <c r="B80" s="197" t="s">
        <v>207</v>
      </c>
      <c r="C80" s="198" t="s">
        <v>208</v>
      </c>
      <c r="D80" s="199" t="s">
        <v>206</v>
      </c>
      <c r="E80" s="200">
        <v>1</v>
      </c>
      <c r="F80" s="200">
        <v>0</v>
      </c>
      <c r="G80" s="201">
        <f>E80*F80</f>
        <v>0</v>
      </c>
      <c r="O80" s="195">
        <v>2</v>
      </c>
      <c r="AA80" s="167">
        <v>1</v>
      </c>
      <c r="AB80" s="167">
        <v>1</v>
      </c>
      <c r="AC80" s="167">
        <v>1</v>
      </c>
      <c r="AZ80" s="167">
        <v>1</v>
      </c>
      <c r="BA80" s="167">
        <f>IF(AZ80=1,G80,0)</f>
        <v>0</v>
      </c>
      <c r="BB80" s="167">
        <f>IF(AZ80=2,G80,0)</f>
        <v>0</v>
      </c>
      <c r="BC80" s="167">
        <f>IF(AZ80=3,G80,0)</f>
        <v>0</v>
      </c>
      <c r="BD80" s="167">
        <f>IF(AZ80=4,G80,0)</f>
        <v>0</v>
      </c>
      <c r="BE80" s="167">
        <f>IF(AZ80=5,G80,0)</f>
        <v>0</v>
      </c>
      <c r="CA80" s="195">
        <v>1</v>
      </c>
      <c r="CB80" s="195">
        <v>1</v>
      </c>
      <c r="CZ80" s="167">
        <v>0</v>
      </c>
    </row>
    <row r="81" spans="1:104" ht="12.75">
      <c r="A81" s="196">
        <v>50</v>
      </c>
      <c r="B81" s="197" t="s">
        <v>209</v>
      </c>
      <c r="C81" s="198" t="s">
        <v>210</v>
      </c>
      <c r="D81" s="199" t="s">
        <v>206</v>
      </c>
      <c r="E81" s="200">
        <v>1</v>
      </c>
      <c r="F81" s="200">
        <v>0</v>
      </c>
      <c r="G81" s="201">
        <f>E81*F81</f>
        <v>0</v>
      </c>
      <c r="O81" s="195">
        <v>2</v>
      </c>
      <c r="AA81" s="167">
        <v>1</v>
      </c>
      <c r="AB81" s="167">
        <v>1</v>
      </c>
      <c r="AC81" s="167">
        <v>1</v>
      </c>
      <c r="AZ81" s="167">
        <v>1</v>
      </c>
      <c r="BA81" s="167">
        <f>IF(AZ81=1,G81,0)</f>
        <v>0</v>
      </c>
      <c r="BB81" s="167">
        <f>IF(AZ81=2,G81,0)</f>
        <v>0</v>
      </c>
      <c r="BC81" s="167">
        <f>IF(AZ81=3,G81,0)</f>
        <v>0</v>
      </c>
      <c r="BD81" s="167">
        <f>IF(AZ81=4,G81,0)</f>
        <v>0</v>
      </c>
      <c r="BE81" s="167">
        <f>IF(AZ81=5,G81,0)</f>
        <v>0</v>
      </c>
      <c r="CA81" s="195">
        <v>1</v>
      </c>
      <c r="CB81" s="195">
        <v>1</v>
      </c>
      <c r="CZ81" s="167">
        <v>0</v>
      </c>
    </row>
    <row r="82" spans="1:104" ht="12.75">
      <c r="A82" s="196">
        <v>51</v>
      </c>
      <c r="B82" s="197" t="s">
        <v>211</v>
      </c>
      <c r="C82" s="198" t="s">
        <v>212</v>
      </c>
      <c r="D82" s="199" t="s">
        <v>206</v>
      </c>
      <c r="E82" s="200">
        <v>1</v>
      </c>
      <c r="F82" s="200">
        <v>0</v>
      </c>
      <c r="G82" s="201">
        <f>E82*F82</f>
        <v>0</v>
      </c>
      <c r="O82" s="195">
        <v>2</v>
      </c>
      <c r="AA82" s="167">
        <v>1</v>
      </c>
      <c r="AB82" s="167">
        <v>1</v>
      </c>
      <c r="AC82" s="167">
        <v>1</v>
      </c>
      <c r="AZ82" s="167">
        <v>1</v>
      </c>
      <c r="BA82" s="167">
        <f>IF(AZ82=1,G82,0)</f>
        <v>0</v>
      </c>
      <c r="BB82" s="167">
        <f>IF(AZ82=2,G82,0)</f>
        <v>0</v>
      </c>
      <c r="BC82" s="167">
        <f>IF(AZ82=3,G82,0)</f>
        <v>0</v>
      </c>
      <c r="BD82" s="167">
        <f>IF(AZ82=4,G82,0)</f>
        <v>0</v>
      </c>
      <c r="BE82" s="167">
        <f>IF(AZ82=5,G82,0)</f>
        <v>0</v>
      </c>
      <c r="CA82" s="195">
        <v>1</v>
      </c>
      <c r="CB82" s="195">
        <v>1</v>
      </c>
      <c r="CZ82" s="167">
        <v>0</v>
      </c>
    </row>
    <row r="83" spans="1:104" ht="12.75">
      <c r="A83" s="196">
        <v>52</v>
      </c>
      <c r="B83" s="197" t="s">
        <v>213</v>
      </c>
      <c r="C83" s="198" t="s">
        <v>214</v>
      </c>
      <c r="D83" s="199" t="s">
        <v>206</v>
      </c>
      <c r="E83" s="200">
        <v>1</v>
      </c>
      <c r="F83" s="200">
        <v>0</v>
      </c>
      <c r="G83" s="201">
        <f>E83*F83</f>
        <v>0</v>
      </c>
      <c r="O83" s="195">
        <v>2</v>
      </c>
      <c r="AA83" s="167">
        <v>1</v>
      </c>
      <c r="AB83" s="167">
        <v>1</v>
      </c>
      <c r="AC83" s="167">
        <v>1</v>
      </c>
      <c r="AZ83" s="167">
        <v>1</v>
      </c>
      <c r="BA83" s="167">
        <f>IF(AZ83=1,G83,0)</f>
        <v>0</v>
      </c>
      <c r="BB83" s="167">
        <f>IF(AZ83=2,G83,0)</f>
        <v>0</v>
      </c>
      <c r="BC83" s="167">
        <f>IF(AZ83=3,G83,0)</f>
        <v>0</v>
      </c>
      <c r="BD83" s="167">
        <f>IF(AZ83=4,G83,0)</f>
        <v>0</v>
      </c>
      <c r="BE83" s="167">
        <f>IF(AZ83=5,G83,0)</f>
        <v>0</v>
      </c>
      <c r="CA83" s="195">
        <v>1</v>
      </c>
      <c r="CB83" s="195">
        <v>1</v>
      </c>
      <c r="CZ83" s="167">
        <v>0</v>
      </c>
    </row>
    <row r="84" spans="1:104" ht="12.75">
      <c r="A84" s="196">
        <v>53</v>
      </c>
      <c r="B84" s="197" t="s">
        <v>215</v>
      </c>
      <c r="C84" s="198" t="s">
        <v>216</v>
      </c>
      <c r="D84" s="199" t="s">
        <v>206</v>
      </c>
      <c r="E84" s="200">
        <v>1</v>
      </c>
      <c r="F84" s="200">
        <v>0</v>
      </c>
      <c r="G84" s="201">
        <f>E84*F84</f>
        <v>0</v>
      </c>
      <c r="O84" s="195">
        <v>2</v>
      </c>
      <c r="AA84" s="167">
        <v>12</v>
      </c>
      <c r="AB84" s="167">
        <v>0</v>
      </c>
      <c r="AC84" s="167">
        <v>4</v>
      </c>
      <c r="AZ84" s="167">
        <v>1</v>
      </c>
      <c r="BA84" s="167">
        <f>IF(AZ84=1,G84,0)</f>
        <v>0</v>
      </c>
      <c r="BB84" s="167">
        <f>IF(AZ84=2,G84,0)</f>
        <v>0</v>
      </c>
      <c r="BC84" s="167">
        <f>IF(AZ84=3,G84,0)</f>
        <v>0</v>
      </c>
      <c r="BD84" s="167">
        <f>IF(AZ84=4,G84,0)</f>
        <v>0</v>
      </c>
      <c r="BE84" s="167">
        <f>IF(AZ84=5,G84,0)</f>
        <v>0</v>
      </c>
      <c r="CA84" s="195">
        <v>12</v>
      </c>
      <c r="CB84" s="195">
        <v>0</v>
      </c>
      <c r="CZ84" s="167">
        <v>0</v>
      </c>
    </row>
    <row r="85" spans="1:57" ht="12.75">
      <c r="A85" s="202"/>
      <c r="B85" s="203" t="s">
        <v>73</v>
      </c>
      <c r="C85" s="204" t="str">
        <f>CONCATENATE(B78," ",C78)</f>
        <v>VN Vedlejší náklady</v>
      </c>
      <c r="D85" s="205"/>
      <c r="E85" s="206"/>
      <c r="F85" s="207"/>
      <c r="G85" s="208">
        <f>SUM(G78:G84)</f>
        <v>0</v>
      </c>
      <c r="O85" s="195">
        <v>4</v>
      </c>
      <c r="BA85" s="209">
        <f>SUM(BA78:BA84)</f>
        <v>0</v>
      </c>
      <c r="BB85" s="209">
        <f>SUM(BB78:BB84)</f>
        <v>0</v>
      </c>
      <c r="BC85" s="209">
        <f>SUM(BC78:BC84)</f>
        <v>0</v>
      </c>
      <c r="BD85" s="209">
        <f>SUM(BD78:BD84)</f>
        <v>0</v>
      </c>
      <c r="BE85" s="209">
        <f>SUM(BE78:BE84)</f>
        <v>0</v>
      </c>
    </row>
    <row r="86" ht="12.75">
      <c r="E86" s="167"/>
    </row>
    <row r="87" ht="12.75">
      <c r="E87" s="167"/>
    </row>
    <row r="88" ht="12.75">
      <c r="E88" s="167"/>
    </row>
    <row r="89" ht="12.75">
      <c r="E89" s="167"/>
    </row>
    <row r="90" ht="12.75">
      <c r="E90" s="167"/>
    </row>
    <row r="91" ht="12.75">
      <c r="E91" s="167"/>
    </row>
    <row r="92" ht="12.75">
      <c r="E92" s="167"/>
    </row>
    <row r="93" ht="12.75">
      <c r="E93" s="167"/>
    </row>
    <row r="94" ht="12.75">
      <c r="E94" s="167"/>
    </row>
    <row r="95" ht="12.75">
      <c r="E95" s="167"/>
    </row>
    <row r="96" ht="12.75">
      <c r="E96" s="167"/>
    </row>
    <row r="97" ht="12.75">
      <c r="E97" s="167"/>
    </row>
    <row r="98" ht="12.75">
      <c r="E98" s="167"/>
    </row>
    <row r="99" ht="12.75">
      <c r="E99" s="167"/>
    </row>
    <row r="100" ht="12.75">
      <c r="E100" s="167"/>
    </row>
    <row r="101" ht="12.75">
      <c r="E101" s="167"/>
    </row>
    <row r="102" ht="12.75">
      <c r="E102" s="167"/>
    </row>
    <row r="103" ht="12.75">
      <c r="E103" s="167"/>
    </row>
    <row r="104" ht="12.75">
      <c r="E104" s="167"/>
    </row>
    <row r="105" ht="12.75">
      <c r="E105" s="167"/>
    </row>
    <row r="106" ht="12.75">
      <c r="E106" s="167"/>
    </row>
    <row r="107" ht="12.75">
      <c r="E107" s="167"/>
    </row>
    <row r="108" ht="12.75">
      <c r="E108" s="167"/>
    </row>
    <row r="109" spans="1:7" ht="12.75">
      <c r="A109" s="210"/>
      <c r="B109" s="210"/>
      <c r="C109" s="210"/>
      <c r="D109" s="210"/>
      <c r="E109" s="210"/>
      <c r="F109" s="210"/>
      <c r="G109" s="210"/>
    </row>
    <row r="110" spans="1:7" ht="12.75">
      <c r="A110" s="210"/>
      <c r="B110" s="210"/>
      <c r="C110" s="210"/>
      <c r="D110" s="210"/>
      <c r="E110" s="210"/>
      <c r="F110" s="210"/>
      <c r="G110" s="210"/>
    </row>
    <row r="111" spans="1:7" ht="12.75">
      <c r="A111" s="210"/>
      <c r="B111" s="210"/>
      <c r="C111" s="210"/>
      <c r="D111" s="210"/>
      <c r="E111" s="210"/>
      <c r="F111" s="210"/>
      <c r="G111" s="210"/>
    </row>
    <row r="112" spans="1:7" ht="12.75">
      <c r="A112" s="210"/>
      <c r="B112" s="210"/>
      <c r="C112" s="210"/>
      <c r="D112" s="210"/>
      <c r="E112" s="210"/>
      <c r="F112" s="210"/>
      <c r="G112" s="210"/>
    </row>
    <row r="113" ht="12.75">
      <c r="E113" s="167"/>
    </row>
    <row r="114" ht="12.75">
      <c r="E114" s="167"/>
    </row>
    <row r="115" ht="12.75">
      <c r="E115" s="167"/>
    </row>
    <row r="116" ht="12.75">
      <c r="E116" s="167"/>
    </row>
    <row r="117" ht="12.75">
      <c r="E117" s="167"/>
    </row>
    <row r="118" ht="12.75">
      <c r="E118" s="167"/>
    </row>
    <row r="119" ht="12.75">
      <c r="E119" s="167"/>
    </row>
    <row r="120" ht="12.75">
      <c r="E120" s="167"/>
    </row>
    <row r="121" ht="12.75">
      <c r="E121" s="167"/>
    </row>
    <row r="122" ht="12.75">
      <c r="E122" s="167"/>
    </row>
    <row r="123" ht="12.75">
      <c r="E123" s="167"/>
    </row>
    <row r="124" ht="12.75">
      <c r="E124" s="167"/>
    </row>
    <row r="125" ht="12.75">
      <c r="E125" s="167"/>
    </row>
    <row r="126" ht="12.75">
      <c r="E126" s="167"/>
    </row>
    <row r="127" ht="12.75">
      <c r="E127" s="167"/>
    </row>
    <row r="128" ht="12.75">
      <c r="E128" s="167"/>
    </row>
    <row r="129" ht="12.75">
      <c r="E129" s="167"/>
    </row>
    <row r="130" ht="12.75">
      <c r="E130" s="167"/>
    </row>
    <row r="131" ht="12.75">
      <c r="E131" s="167"/>
    </row>
    <row r="132" ht="12.75">
      <c r="E132" s="167"/>
    </row>
    <row r="133" ht="12.75">
      <c r="E133" s="167"/>
    </row>
    <row r="134" ht="12.75">
      <c r="E134" s="167"/>
    </row>
    <row r="135" ht="12.75">
      <c r="E135" s="167"/>
    </row>
    <row r="136" ht="12.75">
      <c r="E136" s="167"/>
    </row>
    <row r="137" ht="12.75">
      <c r="E137" s="167"/>
    </row>
    <row r="138" ht="12.75">
      <c r="E138" s="167"/>
    </row>
    <row r="139" ht="12.75">
      <c r="E139" s="167"/>
    </row>
    <row r="140" ht="12.75">
      <c r="E140" s="167"/>
    </row>
    <row r="141" ht="12.75">
      <c r="E141" s="167"/>
    </row>
    <row r="142" ht="12.75">
      <c r="E142" s="167"/>
    </row>
    <row r="143" ht="12.75">
      <c r="E143" s="167"/>
    </row>
    <row r="144" spans="1:2" ht="12.75">
      <c r="A144" s="211"/>
      <c r="B144" s="211"/>
    </row>
    <row r="145" spans="1:7" ht="12.75">
      <c r="A145" s="210"/>
      <c r="B145" s="210"/>
      <c r="C145" s="213"/>
      <c r="D145" s="213"/>
      <c r="E145" s="214"/>
      <c r="F145" s="213"/>
      <c r="G145" s="215"/>
    </row>
    <row r="146" spans="1:7" ht="12.75">
      <c r="A146" s="216"/>
      <c r="B146" s="216"/>
      <c r="C146" s="210"/>
      <c r="D146" s="210"/>
      <c r="E146" s="217"/>
      <c r="F146" s="210"/>
      <c r="G146" s="210"/>
    </row>
    <row r="147" spans="1:7" ht="12.75">
      <c r="A147" s="210"/>
      <c r="B147" s="210"/>
      <c r="C147" s="210"/>
      <c r="D147" s="210"/>
      <c r="E147" s="217"/>
      <c r="F147" s="210"/>
      <c r="G147" s="210"/>
    </row>
    <row r="148" spans="1:7" ht="12.75">
      <c r="A148" s="210"/>
      <c r="B148" s="210"/>
      <c r="C148" s="210"/>
      <c r="D148" s="210"/>
      <c r="E148" s="217"/>
      <c r="F148" s="210"/>
      <c r="G148" s="210"/>
    </row>
    <row r="149" spans="1:7" ht="12.75">
      <c r="A149" s="210"/>
      <c r="B149" s="210"/>
      <c r="C149" s="210"/>
      <c r="D149" s="210"/>
      <c r="E149" s="217"/>
      <c r="F149" s="210"/>
      <c r="G149" s="210"/>
    </row>
    <row r="150" spans="1:7" ht="12.75">
      <c r="A150" s="210"/>
      <c r="B150" s="210"/>
      <c r="C150" s="210"/>
      <c r="D150" s="210"/>
      <c r="E150" s="217"/>
      <c r="F150" s="210"/>
      <c r="G150" s="210"/>
    </row>
    <row r="151" spans="1:7" ht="12.75">
      <c r="A151" s="210"/>
      <c r="B151" s="210"/>
      <c r="C151" s="210"/>
      <c r="D151" s="210"/>
      <c r="E151" s="217"/>
      <c r="F151" s="210"/>
      <c r="G151" s="210"/>
    </row>
    <row r="152" spans="1:7" ht="12.75">
      <c r="A152" s="210"/>
      <c r="B152" s="210"/>
      <c r="C152" s="210"/>
      <c r="D152" s="210"/>
      <c r="E152" s="217"/>
      <c r="F152" s="210"/>
      <c r="G152" s="210"/>
    </row>
    <row r="153" spans="1:7" ht="12.75">
      <c r="A153" s="210"/>
      <c r="B153" s="210"/>
      <c r="C153" s="210"/>
      <c r="D153" s="210"/>
      <c r="E153" s="217"/>
      <c r="F153" s="210"/>
      <c r="G153" s="210"/>
    </row>
    <row r="154" spans="1:7" ht="12.75">
      <c r="A154" s="210"/>
      <c r="B154" s="210"/>
      <c r="C154" s="210"/>
      <c r="D154" s="210"/>
      <c r="E154" s="217"/>
      <c r="F154" s="210"/>
      <c r="G154" s="210"/>
    </row>
    <row r="155" spans="1:7" ht="12.75">
      <c r="A155" s="210"/>
      <c r="B155" s="210"/>
      <c r="C155" s="210"/>
      <c r="D155" s="210"/>
      <c r="E155" s="217"/>
      <c r="F155" s="210"/>
      <c r="G155" s="210"/>
    </row>
    <row r="156" spans="1:7" ht="12.75">
      <c r="A156" s="210"/>
      <c r="B156" s="210"/>
      <c r="C156" s="210"/>
      <c r="D156" s="210"/>
      <c r="E156" s="217"/>
      <c r="F156" s="210"/>
      <c r="G156" s="210"/>
    </row>
    <row r="157" spans="1:7" ht="12.75">
      <c r="A157" s="210"/>
      <c r="B157" s="210"/>
      <c r="C157" s="210"/>
      <c r="D157" s="210"/>
      <c r="E157" s="217"/>
      <c r="F157" s="210"/>
      <c r="G157" s="210"/>
    </row>
    <row r="158" spans="1:7" ht="12.75">
      <c r="A158" s="210"/>
      <c r="B158" s="210"/>
      <c r="C158" s="210"/>
      <c r="D158" s="210"/>
      <c r="E158" s="217"/>
      <c r="F158" s="210"/>
      <c r="G158" s="210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2022-02-23T08:40:09Z</dcterms:created>
  <dcterms:modified xsi:type="dcterms:W3CDTF">2022-02-23T08:41:20Z</dcterms:modified>
  <cp:category/>
  <cp:version/>
  <cp:contentType/>
  <cp:contentStatus/>
</cp:coreProperties>
</file>