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2 2022006-020 Pol" sheetId="12" r:id="rId4"/>
    <sheet name="02 2022006-021 Pol" sheetId="13" r:id="rId5"/>
    <sheet name="02 2022006-022 Pol" sheetId="14" r:id="rId6"/>
    <sheet name="02 2022006-023 Pol" sheetId="15" r:id="rId7"/>
    <sheet name="02 2022006-024 Pol" sheetId="16" r:id="rId8"/>
    <sheet name="02 2022006-025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2022006-020 Pol'!$1:$7</definedName>
    <definedName name="_xlnm.Print_Titles" localSheetId="4">'02 2022006-021 Pol'!$1:$7</definedName>
    <definedName name="_xlnm.Print_Titles" localSheetId="5">'02 2022006-022 Pol'!$1:$7</definedName>
    <definedName name="_xlnm.Print_Titles" localSheetId="6">'02 2022006-023 Pol'!$1:$7</definedName>
    <definedName name="_xlnm.Print_Titles" localSheetId="7">'02 2022006-024 Pol'!$1:$7</definedName>
    <definedName name="_xlnm.Print_Titles" localSheetId="8">'02 2022006-025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2022006-020 Pol'!$A$1:$X$123</definedName>
    <definedName name="_xlnm.Print_Area" localSheetId="4">'02 2022006-021 Pol'!$A$1:$X$235</definedName>
    <definedName name="_xlnm.Print_Area" localSheetId="5">'02 2022006-022 Pol'!$A$1:$X$104</definedName>
    <definedName name="_xlnm.Print_Area" localSheetId="6">'02 2022006-023 Pol'!$A$1:$X$14</definedName>
    <definedName name="_xlnm.Print_Area" localSheetId="7">'02 2022006-024 Pol'!$A$1:$X$65</definedName>
    <definedName name="_xlnm.Print_Area" localSheetId="8">'02 2022006-025 Pol'!$A$1:$X$19</definedName>
    <definedName name="_xlnm.Print_Area" localSheetId="1">Stavba!$A$1:$J$93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H46" i="1" s="1"/>
  <c r="I46" i="1" s="1"/>
  <c r="G45" i="1"/>
  <c r="F45" i="1"/>
  <c r="H45" i="1" s="1"/>
  <c r="I45" i="1" s="1"/>
  <c r="G44" i="1"/>
  <c r="H44" i="1" s="1"/>
  <c r="I44" i="1" s="1"/>
  <c r="F44" i="1"/>
  <c r="G43" i="1"/>
  <c r="F43" i="1"/>
  <c r="G42" i="1"/>
  <c r="F42" i="1"/>
  <c r="G41" i="1"/>
  <c r="F41" i="1"/>
  <c r="G39" i="1"/>
  <c r="F39" i="1"/>
  <c r="G18" i="17"/>
  <c r="G8" i="17"/>
  <c r="O8" i="17"/>
  <c r="G9" i="17"/>
  <c r="AE18" i="17" s="1"/>
  <c r="I9" i="17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2" i="17"/>
  <c r="I12" i="17"/>
  <c r="I8" i="17" s="1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AF18" i="17"/>
  <c r="G64" i="16"/>
  <c r="G9" i="16"/>
  <c r="G8" i="16" s="1"/>
  <c r="I9" i="16"/>
  <c r="I8" i="16" s="1"/>
  <c r="K9" i="16"/>
  <c r="K8" i="16" s="1"/>
  <c r="O9" i="16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O8" i="16" s="1"/>
  <c r="Q11" i="16"/>
  <c r="V11" i="16"/>
  <c r="G12" i="16"/>
  <c r="M12" i="16" s="1"/>
  <c r="I12" i="16"/>
  <c r="K12" i="16"/>
  <c r="O12" i="16"/>
  <c r="Q12" i="16"/>
  <c r="V12" i="16"/>
  <c r="G14" i="16"/>
  <c r="I14" i="16"/>
  <c r="I13" i="16" s="1"/>
  <c r="K14" i="16"/>
  <c r="K13" i="16" s="1"/>
  <c r="M14" i="16"/>
  <c r="O14" i="16"/>
  <c r="O13" i="16" s="1"/>
  <c r="Q14" i="16"/>
  <c r="V14" i="16"/>
  <c r="V13" i="16" s="1"/>
  <c r="G15" i="16"/>
  <c r="G13" i="16" s="1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Q13" i="16" s="1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AE64" i="16"/>
  <c r="AF64" i="16"/>
  <c r="G13" i="15"/>
  <c r="G9" i="15"/>
  <c r="G8" i="15" s="1"/>
  <c r="I9" i="15"/>
  <c r="K9" i="15"/>
  <c r="K8" i="15" s="1"/>
  <c r="O9" i="15"/>
  <c r="O8" i="15" s="1"/>
  <c r="Q9" i="15"/>
  <c r="Q8" i="15" s="1"/>
  <c r="V9" i="15"/>
  <c r="V8" i="15" s="1"/>
  <c r="G10" i="15"/>
  <c r="I10" i="15"/>
  <c r="I8" i="15" s="1"/>
  <c r="K10" i="15"/>
  <c r="M10" i="15"/>
  <c r="O10" i="15"/>
  <c r="Q10" i="15"/>
  <c r="V10" i="15"/>
  <c r="G11" i="15"/>
  <c r="I11" i="15"/>
  <c r="K11" i="15"/>
  <c r="M11" i="15"/>
  <c r="O11" i="15"/>
  <c r="Q11" i="15"/>
  <c r="V11" i="15"/>
  <c r="AF13" i="15"/>
  <c r="G103" i="14"/>
  <c r="G9" i="14"/>
  <c r="M9" i="14" s="1"/>
  <c r="I9" i="14"/>
  <c r="K9" i="14"/>
  <c r="K8" i="14" s="1"/>
  <c r="O9" i="14"/>
  <c r="O8" i="14" s="1"/>
  <c r="Q9" i="14"/>
  <c r="Q8" i="14" s="1"/>
  <c r="V9" i="14"/>
  <c r="V8" i="14" s="1"/>
  <c r="G10" i="14"/>
  <c r="I10" i="14"/>
  <c r="I8" i="14" s="1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7" i="14"/>
  <c r="G8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6" i="14"/>
  <c r="I26" i="14"/>
  <c r="K26" i="14"/>
  <c r="M26" i="14"/>
  <c r="O26" i="14"/>
  <c r="O25" i="14" s="1"/>
  <c r="Q26" i="14"/>
  <c r="Q25" i="14" s="1"/>
  <c r="V26" i="14"/>
  <c r="V25" i="14" s="1"/>
  <c r="G27" i="14"/>
  <c r="M27" i="14" s="1"/>
  <c r="I27" i="14"/>
  <c r="K27" i="14"/>
  <c r="K25" i="14" s="1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I25" i="14" s="1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V40" i="14" s="1"/>
  <c r="G42" i="14"/>
  <c r="M42" i="14" s="1"/>
  <c r="I42" i="14"/>
  <c r="I40" i="14" s="1"/>
  <c r="K42" i="14"/>
  <c r="K40" i="14" s="1"/>
  <c r="O42" i="14"/>
  <c r="Q42" i="14"/>
  <c r="Q40" i="14" s="1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O40" i="14" s="1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V87" i="14"/>
  <c r="G88" i="14"/>
  <c r="I88" i="14"/>
  <c r="I87" i="14" s="1"/>
  <c r="K88" i="14"/>
  <c r="K87" i="14" s="1"/>
  <c r="M88" i="14"/>
  <c r="M87" i="14" s="1"/>
  <c r="O88" i="14"/>
  <c r="O87" i="14" s="1"/>
  <c r="Q88" i="14"/>
  <c r="Q87" i="14" s="1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K91" i="14"/>
  <c r="G92" i="14"/>
  <c r="M92" i="14" s="1"/>
  <c r="M91" i="14" s="1"/>
  <c r="I92" i="14"/>
  <c r="I91" i="14" s="1"/>
  <c r="K92" i="14"/>
  <c r="O92" i="14"/>
  <c r="Q92" i="14"/>
  <c r="V92" i="14"/>
  <c r="G93" i="14"/>
  <c r="I93" i="14"/>
  <c r="K93" i="14"/>
  <c r="M93" i="14"/>
  <c r="O93" i="14"/>
  <c r="O91" i="14" s="1"/>
  <c r="Q93" i="14"/>
  <c r="Q91" i="14" s="1"/>
  <c r="V93" i="14"/>
  <c r="V91" i="14" s="1"/>
  <c r="G95" i="14"/>
  <c r="I95" i="14"/>
  <c r="I94" i="14" s="1"/>
  <c r="K95" i="14"/>
  <c r="K94" i="14" s="1"/>
  <c r="M95" i="14"/>
  <c r="O95" i="14"/>
  <c r="O94" i="14" s="1"/>
  <c r="Q95" i="14"/>
  <c r="V95" i="14"/>
  <c r="V94" i="14" s="1"/>
  <c r="G96" i="14"/>
  <c r="I96" i="14"/>
  <c r="K96" i="14"/>
  <c r="M96" i="14"/>
  <c r="O96" i="14"/>
  <c r="Q96" i="14"/>
  <c r="V96" i="14"/>
  <c r="G97" i="14"/>
  <c r="G94" i="14" s="1"/>
  <c r="I97" i="14"/>
  <c r="K97" i="14"/>
  <c r="O97" i="14"/>
  <c r="Q97" i="14"/>
  <c r="V97" i="14"/>
  <c r="G98" i="14"/>
  <c r="M98" i="14" s="1"/>
  <c r="I98" i="14"/>
  <c r="K98" i="14"/>
  <c r="O98" i="14"/>
  <c r="Q98" i="14"/>
  <c r="Q94" i="14" s="1"/>
  <c r="V98" i="14"/>
  <c r="G99" i="14"/>
  <c r="I99" i="14"/>
  <c r="V99" i="14"/>
  <c r="G100" i="14"/>
  <c r="I100" i="14"/>
  <c r="K100" i="14"/>
  <c r="K99" i="14" s="1"/>
  <c r="M100" i="14"/>
  <c r="M99" i="14" s="1"/>
  <c r="O100" i="14"/>
  <c r="O99" i="14" s="1"/>
  <c r="Q100" i="14"/>
  <c r="Q99" i="14" s="1"/>
  <c r="V100" i="14"/>
  <c r="G101" i="14"/>
  <c r="M101" i="14" s="1"/>
  <c r="I101" i="14"/>
  <c r="K101" i="14"/>
  <c r="O101" i="14"/>
  <c r="Q101" i="14"/>
  <c r="V101" i="14"/>
  <c r="AE103" i="14"/>
  <c r="AF103" i="14"/>
  <c r="G234" i="13"/>
  <c r="BA201" i="13"/>
  <c r="BA100" i="13"/>
  <c r="BA96" i="13"/>
  <c r="BA92" i="13"/>
  <c r="BA77" i="13"/>
  <c r="BA43" i="13"/>
  <c r="BA39" i="13"/>
  <c r="BA29" i="13"/>
  <c r="K8" i="13"/>
  <c r="G9" i="13"/>
  <c r="M9" i="13" s="1"/>
  <c r="M8" i="13" s="1"/>
  <c r="I9" i="13"/>
  <c r="I8" i="13" s="1"/>
  <c r="K9" i="13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20" i="13"/>
  <c r="I20" i="13"/>
  <c r="K20" i="13"/>
  <c r="M20" i="13"/>
  <c r="O20" i="13"/>
  <c r="Q20" i="13"/>
  <c r="V20" i="13"/>
  <c r="G24" i="13"/>
  <c r="M24" i="13"/>
  <c r="O24" i="13"/>
  <c r="G25" i="13"/>
  <c r="I25" i="13"/>
  <c r="I24" i="13" s="1"/>
  <c r="K25" i="13"/>
  <c r="K24" i="13" s="1"/>
  <c r="M25" i="13"/>
  <c r="O25" i="13"/>
  <c r="Q25" i="13"/>
  <c r="Q24" i="13" s="1"/>
  <c r="V25" i="13"/>
  <c r="V24" i="13" s="1"/>
  <c r="G27" i="13"/>
  <c r="G28" i="13"/>
  <c r="M28" i="13" s="1"/>
  <c r="M27" i="13" s="1"/>
  <c r="I28" i="13"/>
  <c r="K28" i="13"/>
  <c r="O28" i="13"/>
  <c r="O27" i="13" s="1"/>
  <c r="Q28" i="13"/>
  <c r="Q27" i="13" s="1"/>
  <c r="V28" i="13"/>
  <c r="V27" i="13" s="1"/>
  <c r="G31" i="13"/>
  <c r="M31" i="13" s="1"/>
  <c r="I31" i="13"/>
  <c r="K31" i="13"/>
  <c r="K27" i="13" s="1"/>
  <c r="O31" i="13"/>
  <c r="Q31" i="13"/>
  <c r="V31" i="13"/>
  <c r="G35" i="13"/>
  <c r="I35" i="13"/>
  <c r="K35" i="13"/>
  <c r="M35" i="13"/>
  <c r="O35" i="13"/>
  <c r="Q35" i="13"/>
  <c r="V35" i="13"/>
  <c r="G38" i="13"/>
  <c r="I38" i="13"/>
  <c r="K38" i="13"/>
  <c r="M38" i="13"/>
  <c r="O38" i="13"/>
  <c r="Q38" i="13"/>
  <c r="V38" i="13"/>
  <c r="G42" i="13"/>
  <c r="M42" i="13" s="1"/>
  <c r="I42" i="13"/>
  <c r="I27" i="13" s="1"/>
  <c r="K42" i="13"/>
  <c r="O42" i="13"/>
  <c r="Q42" i="13"/>
  <c r="V42" i="13"/>
  <c r="G49" i="13"/>
  <c r="M49" i="13" s="1"/>
  <c r="I49" i="13"/>
  <c r="K49" i="13"/>
  <c r="O49" i="13"/>
  <c r="Q49" i="13"/>
  <c r="V49" i="13"/>
  <c r="G59" i="13"/>
  <c r="G60" i="13"/>
  <c r="I60" i="13"/>
  <c r="K60" i="13"/>
  <c r="K59" i="13" s="1"/>
  <c r="M60" i="13"/>
  <c r="M59" i="13" s="1"/>
  <c r="O60" i="13"/>
  <c r="O59" i="13" s="1"/>
  <c r="Q60" i="13"/>
  <c r="Q59" i="13" s="1"/>
  <c r="V60" i="13"/>
  <c r="G63" i="13"/>
  <c r="I63" i="13"/>
  <c r="I59" i="13" s="1"/>
  <c r="K63" i="13"/>
  <c r="M63" i="13"/>
  <c r="O63" i="13"/>
  <c r="Q63" i="13"/>
  <c r="V63" i="13"/>
  <c r="G67" i="13"/>
  <c r="I67" i="13"/>
  <c r="K67" i="13"/>
  <c r="M67" i="13"/>
  <c r="O67" i="13"/>
  <c r="Q67" i="13"/>
  <c r="V67" i="13"/>
  <c r="G70" i="13"/>
  <c r="I70" i="13"/>
  <c r="K70" i="13"/>
  <c r="M70" i="13"/>
  <c r="O70" i="13"/>
  <c r="Q70" i="13"/>
  <c r="V70" i="13"/>
  <c r="V59" i="13" s="1"/>
  <c r="G73" i="13"/>
  <c r="I73" i="13"/>
  <c r="G74" i="13"/>
  <c r="M74" i="13" s="1"/>
  <c r="M73" i="13" s="1"/>
  <c r="I74" i="13"/>
  <c r="K74" i="13"/>
  <c r="K73" i="13" s="1"/>
  <c r="O74" i="13"/>
  <c r="O73" i="13" s="1"/>
  <c r="Q74" i="13"/>
  <c r="Q73" i="13" s="1"/>
  <c r="V74" i="13"/>
  <c r="V73" i="13" s="1"/>
  <c r="G76" i="13"/>
  <c r="M76" i="13" s="1"/>
  <c r="I76" i="13"/>
  <c r="K76" i="13"/>
  <c r="O76" i="13"/>
  <c r="Q76" i="13"/>
  <c r="V76" i="13"/>
  <c r="G79" i="13"/>
  <c r="I79" i="13"/>
  <c r="K79" i="13"/>
  <c r="M79" i="13"/>
  <c r="O79" i="13"/>
  <c r="Q79" i="13"/>
  <c r="V79" i="13"/>
  <c r="V80" i="13"/>
  <c r="G81" i="13"/>
  <c r="G80" i="13" s="1"/>
  <c r="I81" i="13"/>
  <c r="I80" i="13" s="1"/>
  <c r="K81" i="13"/>
  <c r="K80" i="13" s="1"/>
  <c r="O81" i="13"/>
  <c r="O80" i="13" s="1"/>
  <c r="Q81" i="13"/>
  <c r="Q80" i="13" s="1"/>
  <c r="V81" i="13"/>
  <c r="I82" i="13"/>
  <c r="V82" i="13"/>
  <c r="G83" i="13"/>
  <c r="M83" i="13" s="1"/>
  <c r="M82" i="13" s="1"/>
  <c r="I83" i="13"/>
  <c r="K83" i="13"/>
  <c r="K82" i="13" s="1"/>
  <c r="O83" i="13"/>
  <c r="Q83" i="13"/>
  <c r="Q82" i="13" s="1"/>
  <c r="V83" i="13"/>
  <c r="G85" i="13"/>
  <c r="I85" i="13"/>
  <c r="K85" i="13"/>
  <c r="M85" i="13"/>
  <c r="O85" i="13"/>
  <c r="O82" i="13" s="1"/>
  <c r="Q85" i="13"/>
  <c r="V85" i="13"/>
  <c r="G88" i="13"/>
  <c r="I88" i="13"/>
  <c r="K88" i="13"/>
  <c r="M88" i="13"/>
  <c r="O88" i="13"/>
  <c r="Q88" i="13"/>
  <c r="V88" i="13"/>
  <c r="G91" i="13"/>
  <c r="I91" i="13"/>
  <c r="I90" i="13" s="1"/>
  <c r="K91" i="13"/>
  <c r="M91" i="13"/>
  <c r="O91" i="13"/>
  <c r="O90" i="13" s="1"/>
  <c r="Q91" i="13"/>
  <c r="Q90" i="13" s="1"/>
  <c r="V91" i="13"/>
  <c r="V90" i="13" s="1"/>
  <c r="G95" i="13"/>
  <c r="M95" i="13" s="1"/>
  <c r="I95" i="13"/>
  <c r="K95" i="13"/>
  <c r="O95" i="13"/>
  <c r="Q95" i="13"/>
  <c r="V95" i="13"/>
  <c r="G99" i="13"/>
  <c r="M99" i="13" s="1"/>
  <c r="I99" i="13"/>
  <c r="K99" i="13"/>
  <c r="O99" i="13"/>
  <c r="Q99" i="13"/>
  <c r="V99" i="13"/>
  <c r="G102" i="13"/>
  <c r="M102" i="13" s="1"/>
  <c r="I102" i="13"/>
  <c r="K102" i="13"/>
  <c r="O102" i="13"/>
  <c r="Q102" i="13"/>
  <c r="V102" i="13"/>
  <c r="G105" i="13"/>
  <c r="I105" i="13"/>
  <c r="K105" i="13"/>
  <c r="M105" i="13"/>
  <c r="O105" i="13"/>
  <c r="Q105" i="13"/>
  <c r="V105" i="13"/>
  <c r="G108" i="13"/>
  <c r="I108" i="13"/>
  <c r="K108" i="13"/>
  <c r="M108" i="13"/>
  <c r="O108" i="13"/>
  <c r="Q108" i="13"/>
  <c r="V108" i="13"/>
  <c r="G110" i="13"/>
  <c r="M110" i="13" s="1"/>
  <c r="I110" i="13"/>
  <c r="K110" i="13"/>
  <c r="K90" i="13" s="1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7" i="13"/>
  <c r="I117" i="13"/>
  <c r="K117" i="13"/>
  <c r="M117" i="13"/>
  <c r="O117" i="13"/>
  <c r="Q117" i="13"/>
  <c r="V117" i="13"/>
  <c r="G119" i="13"/>
  <c r="I119" i="13"/>
  <c r="K119" i="13"/>
  <c r="M119" i="13"/>
  <c r="O119" i="13"/>
  <c r="Q119" i="13"/>
  <c r="V119" i="13"/>
  <c r="G122" i="13"/>
  <c r="I122" i="13"/>
  <c r="K122" i="13"/>
  <c r="M122" i="13"/>
  <c r="O122" i="13"/>
  <c r="Q122" i="13"/>
  <c r="V122" i="13"/>
  <c r="G124" i="13"/>
  <c r="M124" i="13" s="1"/>
  <c r="I124" i="13"/>
  <c r="K124" i="13"/>
  <c r="O124" i="13"/>
  <c r="Q124" i="13"/>
  <c r="V124" i="13"/>
  <c r="G127" i="13"/>
  <c r="M127" i="13" s="1"/>
  <c r="I127" i="13"/>
  <c r="K127" i="13"/>
  <c r="O127" i="13"/>
  <c r="Q127" i="13"/>
  <c r="V127" i="13"/>
  <c r="G133" i="13"/>
  <c r="M133" i="13"/>
  <c r="Q133" i="13"/>
  <c r="V133" i="13"/>
  <c r="G134" i="13"/>
  <c r="I134" i="13"/>
  <c r="I133" i="13" s="1"/>
  <c r="K134" i="13"/>
  <c r="K133" i="13" s="1"/>
  <c r="M134" i="13"/>
  <c r="O134" i="13"/>
  <c r="O133" i="13" s="1"/>
  <c r="Q134" i="13"/>
  <c r="V134" i="13"/>
  <c r="O136" i="13"/>
  <c r="G137" i="13"/>
  <c r="I137" i="13"/>
  <c r="K137" i="13"/>
  <c r="K136" i="13" s="1"/>
  <c r="M137" i="13"/>
  <c r="O137" i="13"/>
  <c r="Q137" i="13"/>
  <c r="Q136" i="13" s="1"/>
  <c r="V137" i="13"/>
  <c r="V136" i="13" s="1"/>
  <c r="G139" i="13"/>
  <c r="G136" i="13" s="1"/>
  <c r="I139" i="13"/>
  <c r="I136" i="13" s="1"/>
  <c r="K139" i="13"/>
  <c r="O139" i="13"/>
  <c r="Q139" i="13"/>
  <c r="V139" i="13"/>
  <c r="G141" i="13"/>
  <c r="M141" i="13" s="1"/>
  <c r="I141" i="13"/>
  <c r="K141" i="13"/>
  <c r="O141" i="13"/>
  <c r="Q141" i="13"/>
  <c r="V141" i="13"/>
  <c r="G143" i="13"/>
  <c r="M143" i="13" s="1"/>
  <c r="I143" i="13"/>
  <c r="K143" i="13"/>
  <c r="O143" i="13"/>
  <c r="Q143" i="13"/>
  <c r="V143" i="13"/>
  <c r="G145" i="13"/>
  <c r="I145" i="13"/>
  <c r="K145" i="13"/>
  <c r="M145" i="13"/>
  <c r="O145" i="13"/>
  <c r="Q145" i="13"/>
  <c r="V145" i="13"/>
  <c r="G148" i="13"/>
  <c r="G147" i="13" s="1"/>
  <c r="I148" i="13"/>
  <c r="I147" i="13" s="1"/>
  <c r="K148" i="13"/>
  <c r="K147" i="13" s="1"/>
  <c r="M148" i="13"/>
  <c r="O148" i="13"/>
  <c r="Q148" i="13"/>
  <c r="Q147" i="13" s="1"/>
  <c r="V148" i="13"/>
  <c r="G150" i="13"/>
  <c r="M150" i="13" s="1"/>
  <c r="I150" i="13"/>
  <c r="K150" i="13"/>
  <c r="O150" i="13"/>
  <c r="Q150" i="13"/>
  <c r="V150" i="13"/>
  <c r="V147" i="13" s="1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7" i="13"/>
  <c r="I157" i="13"/>
  <c r="K157" i="13"/>
  <c r="M157" i="13"/>
  <c r="O157" i="13"/>
  <c r="Q157" i="13"/>
  <c r="V157" i="13"/>
  <c r="G160" i="13"/>
  <c r="I160" i="13"/>
  <c r="K160" i="13"/>
  <c r="M160" i="13"/>
  <c r="O160" i="13"/>
  <c r="O147" i="13" s="1"/>
  <c r="Q160" i="13"/>
  <c r="V160" i="13"/>
  <c r="G163" i="13"/>
  <c r="G162" i="13" s="1"/>
  <c r="I163" i="13"/>
  <c r="I162" i="13" s="1"/>
  <c r="K163" i="13"/>
  <c r="K162" i="13" s="1"/>
  <c r="O163" i="13"/>
  <c r="O162" i="13" s="1"/>
  <c r="Q163" i="13"/>
  <c r="V163" i="13"/>
  <c r="G164" i="13"/>
  <c r="M164" i="13" s="1"/>
  <c r="I164" i="13"/>
  <c r="K164" i="13"/>
  <c r="O164" i="13"/>
  <c r="Q164" i="13"/>
  <c r="Q162" i="13" s="1"/>
  <c r="V164" i="13"/>
  <c r="V162" i="13" s="1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2" i="13"/>
  <c r="Q172" i="13"/>
  <c r="V172" i="13"/>
  <c r="G173" i="13"/>
  <c r="I173" i="13"/>
  <c r="I172" i="13" s="1"/>
  <c r="K173" i="13"/>
  <c r="M173" i="13"/>
  <c r="O173" i="13"/>
  <c r="O172" i="13" s="1"/>
  <c r="Q173" i="13"/>
  <c r="V173" i="13"/>
  <c r="G175" i="13"/>
  <c r="I175" i="13"/>
  <c r="K175" i="13"/>
  <c r="K172" i="13" s="1"/>
  <c r="M175" i="13"/>
  <c r="M172" i="13" s="1"/>
  <c r="O175" i="13"/>
  <c r="Q175" i="13"/>
  <c r="V175" i="13"/>
  <c r="G178" i="13"/>
  <c r="I178" i="13"/>
  <c r="K178" i="13"/>
  <c r="M178" i="13"/>
  <c r="O178" i="13"/>
  <c r="Q178" i="13"/>
  <c r="V178" i="13"/>
  <c r="G180" i="13"/>
  <c r="I180" i="13"/>
  <c r="K180" i="13"/>
  <c r="G181" i="13"/>
  <c r="M181" i="13" s="1"/>
  <c r="M180" i="13" s="1"/>
  <c r="I181" i="13"/>
  <c r="K181" i="13"/>
  <c r="O181" i="13"/>
  <c r="O180" i="13" s="1"/>
  <c r="Q181" i="13"/>
  <c r="Q180" i="13" s="1"/>
  <c r="V181" i="13"/>
  <c r="V180" i="13" s="1"/>
  <c r="G184" i="13"/>
  <c r="V184" i="13"/>
  <c r="G185" i="13"/>
  <c r="I185" i="13"/>
  <c r="I184" i="13" s="1"/>
  <c r="K185" i="13"/>
  <c r="K184" i="13" s="1"/>
  <c r="M185" i="13"/>
  <c r="M184" i="13" s="1"/>
  <c r="O185" i="13"/>
  <c r="O184" i="13" s="1"/>
  <c r="Q185" i="13"/>
  <c r="Q184" i="13" s="1"/>
  <c r="V185" i="13"/>
  <c r="G188" i="13"/>
  <c r="I188" i="13"/>
  <c r="K188" i="13"/>
  <c r="M188" i="13"/>
  <c r="O188" i="13"/>
  <c r="Q188" i="13"/>
  <c r="V188" i="13"/>
  <c r="K190" i="13"/>
  <c r="G191" i="13"/>
  <c r="M191" i="13" s="1"/>
  <c r="I191" i="13"/>
  <c r="K191" i="13"/>
  <c r="O191" i="13"/>
  <c r="O190" i="13" s="1"/>
  <c r="Q191" i="13"/>
  <c r="Q190" i="13" s="1"/>
  <c r="V191" i="13"/>
  <c r="V190" i="13" s="1"/>
  <c r="G194" i="13"/>
  <c r="G190" i="13" s="1"/>
  <c r="I194" i="13"/>
  <c r="I190" i="13" s="1"/>
  <c r="K194" i="13"/>
  <c r="O194" i="13"/>
  <c r="Q194" i="13"/>
  <c r="V194" i="13"/>
  <c r="G196" i="13"/>
  <c r="Q196" i="13"/>
  <c r="V196" i="13"/>
  <c r="G197" i="13"/>
  <c r="I197" i="13"/>
  <c r="I196" i="13" s="1"/>
  <c r="K197" i="13"/>
  <c r="M197" i="13"/>
  <c r="O197" i="13"/>
  <c r="Q197" i="13"/>
  <c r="V197" i="13"/>
  <c r="G200" i="13"/>
  <c r="I200" i="13"/>
  <c r="K200" i="13"/>
  <c r="K196" i="13" s="1"/>
  <c r="M200" i="13"/>
  <c r="M196" i="13" s="1"/>
  <c r="O200" i="13"/>
  <c r="O196" i="13" s="1"/>
  <c r="Q200" i="13"/>
  <c r="V200" i="13"/>
  <c r="G204" i="13"/>
  <c r="I204" i="13"/>
  <c r="K204" i="13"/>
  <c r="M204" i="13"/>
  <c r="O204" i="13"/>
  <c r="Q204" i="13"/>
  <c r="V204" i="13"/>
  <c r="G207" i="13"/>
  <c r="M207" i="13" s="1"/>
  <c r="I207" i="13"/>
  <c r="K207" i="13"/>
  <c r="O207" i="13"/>
  <c r="Q207" i="13"/>
  <c r="V207" i="13"/>
  <c r="I208" i="13"/>
  <c r="O208" i="13"/>
  <c r="Q208" i="13"/>
  <c r="V208" i="13"/>
  <c r="G209" i="13"/>
  <c r="M209" i="13" s="1"/>
  <c r="M208" i="13" s="1"/>
  <c r="I209" i="13"/>
  <c r="K209" i="13"/>
  <c r="K208" i="13" s="1"/>
  <c r="O209" i="13"/>
  <c r="Q209" i="13"/>
  <c r="V209" i="13"/>
  <c r="O211" i="13"/>
  <c r="Q211" i="13"/>
  <c r="G212" i="13"/>
  <c r="G211" i="13" s="1"/>
  <c r="I212" i="13"/>
  <c r="K212" i="13"/>
  <c r="M212" i="13"/>
  <c r="O212" i="13"/>
  <c r="Q212" i="13"/>
  <c r="V212" i="13"/>
  <c r="V211" i="13" s="1"/>
  <c r="G216" i="13"/>
  <c r="I216" i="13"/>
  <c r="I211" i="13" s="1"/>
  <c r="K216" i="13"/>
  <c r="K211" i="13" s="1"/>
  <c r="M216" i="13"/>
  <c r="M211" i="13" s="1"/>
  <c r="O216" i="13"/>
  <c r="Q216" i="13"/>
  <c r="V216" i="13"/>
  <c r="G222" i="13"/>
  <c r="I222" i="13"/>
  <c r="K222" i="13"/>
  <c r="M222" i="13"/>
  <c r="O222" i="13"/>
  <c r="Q222" i="13"/>
  <c r="V222" i="13"/>
  <c r="I224" i="13"/>
  <c r="G225" i="13"/>
  <c r="M225" i="13" s="1"/>
  <c r="I225" i="13"/>
  <c r="K225" i="13"/>
  <c r="K224" i="13" s="1"/>
  <c r="O225" i="13"/>
  <c r="O224" i="13" s="1"/>
  <c r="Q225" i="13"/>
  <c r="Q224" i="13" s="1"/>
  <c r="V225" i="13"/>
  <c r="V224" i="13" s="1"/>
  <c r="G227" i="13"/>
  <c r="I227" i="13"/>
  <c r="K227" i="13"/>
  <c r="M227" i="13"/>
  <c r="O227" i="13"/>
  <c r="Q227" i="13"/>
  <c r="V227" i="13"/>
  <c r="G228" i="13"/>
  <c r="I228" i="13"/>
  <c r="K228" i="13"/>
  <c r="M228" i="13"/>
  <c r="O228" i="13"/>
  <c r="Q228" i="13"/>
  <c r="V228" i="13"/>
  <c r="G229" i="13"/>
  <c r="I229" i="13"/>
  <c r="K229" i="13"/>
  <c r="M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AF234" i="13"/>
  <c r="G122" i="12"/>
  <c r="BA120" i="12"/>
  <c r="BA116" i="12"/>
  <c r="BA106" i="12"/>
  <c r="BA104" i="12"/>
  <c r="BA102" i="12"/>
  <c r="BA98" i="12"/>
  <c r="BA93" i="12"/>
  <c r="BA91" i="12"/>
  <c r="BA87" i="12"/>
  <c r="BA82" i="12"/>
  <c r="BA76" i="12"/>
  <c r="BA75" i="12"/>
  <c r="BA73" i="12"/>
  <c r="BA69" i="12"/>
  <c r="BA67" i="12"/>
  <c r="BA65" i="12"/>
  <c r="BA60" i="12"/>
  <c r="BA58" i="12"/>
  <c r="BA55" i="12"/>
  <c r="BA53" i="12"/>
  <c r="BA51" i="12"/>
  <c r="BA49" i="12"/>
  <c r="BA48" i="12"/>
  <c r="BA44" i="12"/>
  <c r="BA42" i="12"/>
  <c r="BA37" i="12"/>
  <c r="BA35" i="12"/>
  <c r="BA33" i="12"/>
  <c r="BA20" i="12"/>
  <c r="BA18" i="12"/>
  <c r="BA17" i="12"/>
  <c r="BA16" i="12"/>
  <c r="BA15" i="12"/>
  <c r="BA12" i="12"/>
  <c r="G8" i="12"/>
  <c r="G9" i="12"/>
  <c r="I9" i="12"/>
  <c r="I8" i="12" s="1"/>
  <c r="K9" i="12"/>
  <c r="K8" i="12" s="1"/>
  <c r="M9" i="12"/>
  <c r="O9" i="12"/>
  <c r="O8" i="12" s="1"/>
  <c r="Q9" i="12"/>
  <c r="Q8" i="12" s="1"/>
  <c r="V9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27" i="12"/>
  <c r="M27" i="12" s="1"/>
  <c r="I27" i="12"/>
  <c r="K27" i="12"/>
  <c r="O27" i="12"/>
  <c r="Q27" i="12"/>
  <c r="V27" i="12"/>
  <c r="G63" i="12"/>
  <c r="M63" i="12" s="1"/>
  <c r="I63" i="12"/>
  <c r="K63" i="12"/>
  <c r="O63" i="12"/>
  <c r="Q63" i="12"/>
  <c r="V63" i="12"/>
  <c r="G79" i="12"/>
  <c r="AE122" i="12" s="1"/>
  <c r="I79" i="12"/>
  <c r="K79" i="12"/>
  <c r="O79" i="12"/>
  <c r="Q79" i="12"/>
  <c r="V79" i="12"/>
  <c r="V8" i="12" s="1"/>
  <c r="G83" i="12"/>
  <c r="I83" i="12"/>
  <c r="K83" i="12"/>
  <c r="M83" i="12"/>
  <c r="O83" i="12"/>
  <c r="Q83" i="12"/>
  <c r="V83" i="12"/>
  <c r="G114" i="12"/>
  <c r="I114" i="12"/>
  <c r="K114" i="12"/>
  <c r="M114" i="12"/>
  <c r="O114" i="12"/>
  <c r="Q114" i="12"/>
  <c r="V114" i="12"/>
  <c r="G118" i="12"/>
  <c r="I118" i="12"/>
  <c r="K118" i="12"/>
  <c r="M118" i="12"/>
  <c r="O118" i="12"/>
  <c r="Q118" i="12"/>
  <c r="V118" i="12"/>
  <c r="AF122" i="12"/>
  <c r="I20" i="1"/>
  <c r="I19" i="1"/>
  <c r="I18" i="1"/>
  <c r="F48" i="1"/>
  <c r="G23" i="1" s="1"/>
  <c r="G48" i="1"/>
  <c r="G25" i="1" s="1"/>
  <c r="A25" i="1" s="1"/>
  <c r="A26" i="1" s="1"/>
  <c r="G26" i="1" s="1"/>
  <c r="H47" i="1"/>
  <c r="I47" i="1" s="1"/>
  <c r="H43" i="1"/>
  <c r="I43" i="1" s="1"/>
  <c r="H42" i="1"/>
  <c r="I42" i="1" s="1"/>
  <c r="H41" i="1"/>
  <c r="I41" i="1" s="1"/>
  <c r="H40" i="1"/>
  <c r="H39" i="1"/>
  <c r="H48" i="1" s="1"/>
  <c r="I17" i="1" l="1"/>
  <c r="I93" i="1"/>
  <c r="J87" i="1" s="1"/>
  <c r="I16" i="1"/>
  <c r="I21" i="1" s="1"/>
  <c r="A23" i="1"/>
  <c r="A24" i="1" s="1"/>
  <c r="G24" i="1" s="1"/>
  <c r="A27" i="1" s="1"/>
  <c r="A29" i="1" s="1"/>
  <c r="G29" i="1" s="1"/>
  <c r="G27" i="1" s="1"/>
  <c r="G28" i="1"/>
  <c r="M9" i="17"/>
  <c r="M8" i="17" s="1"/>
  <c r="M13" i="16"/>
  <c r="M9" i="16"/>
  <c r="M8" i="16" s="1"/>
  <c r="M9" i="15"/>
  <c r="M8" i="15" s="1"/>
  <c r="AE13" i="15"/>
  <c r="M40" i="14"/>
  <c r="M25" i="14"/>
  <c r="G25" i="14"/>
  <c r="G40" i="14"/>
  <c r="M17" i="14"/>
  <c r="M8" i="14" s="1"/>
  <c r="G91" i="14"/>
  <c r="M97" i="14"/>
  <c r="M94" i="14" s="1"/>
  <c r="M224" i="13"/>
  <c r="M90" i="13"/>
  <c r="M147" i="13"/>
  <c r="G208" i="13"/>
  <c r="M194" i="13"/>
  <c r="M190" i="13" s="1"/>
  <c r="M163" i="13"/>
  <c r="M162" i="13" s="1"/>
  <c r="M139" i="13"/>
  <c r="M136" i="13" s="1"/>
  <c r="M81" i="13"/>
  <c r="M80" i="13" s="1"/>
  <c r="G8" i="13"/>
  <c r="G90" i="13"/>
  <c r="G224" i="13"/>
  <c r="AE234" i="13"/>
  <c r="G82" i="13"/>
  <c r="M79" i="12"/>
  <c r="M8" i="12" s="1"/>
  <c r="I39" i="1"/>
  <c r="I48" i="1" s="1"/>
  <c r="J44" i="1" s="1"/>
  <c r="J28" i="1"/>
  <c r="J26" i="1"/>
  <c r="G38" i="1"/>
  <c r="F38" i="1"/>
  <c r="J23" i="1"/>
  <c r="J24" i="1"/>
  <c r="J25" i="1"/>
  <c r="J27" i="1"/>
  <c r="E24" i="1"/>
  <c r="E26" i="1"/>
  <c r="J63" i="1" l="1"/>
  <c r="J92" i="1"/>
  <c r="J86" i="1"/>
  <c r="J90" i="1"/>
  <c r="J84" i="1"/>
  <c r="J78" i="1"/>
  <c r="J88" i="1"/>
  <c r="J68" i="1"/>
  <c r="J64" i="1"/>
  <c r="J80" i="1"/>
  <c r="J72" i="1"/>
  <c r="J74" i="1"/>
  <c r="J66" i="1"/>
  <c r="J89" i="1"/>
  <c r="J91" i="1"/>
  <c r="J77" i="1"/>
  <c r="J85" i="1"/>
  <c r="J71" i="1"/>
  <c r="J79" i="1"/>
  <c r="J65" i="1"/>
  <c r="J81" i="1"/>
  <c r="J73" i="1"/>
  <c r="J76" i="1"/>
  <c r="J75" i="1"/>
  <c r="J67" i="1"/>
  <c r="J82" i="1"/>
  <c r="J69" i="1"/>
  <c r="J83" i="1"/>
  <c r="J70" i="1"/>
  <c r="J41" i="1"/>
  <c r="J45" i="1"/>
  <c r="J42" i="1"/>
  <c r="J46" i="1"/>
  <c r="J43" i="1"/>
  <c r="J47" i="1"/>
  <c r="J39" i="1"/>
  <c r="J48" i="1" s="1"/>
  <c r="J9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<sst xmlns="http://schemas.openxmlformats.org/spreadsheetml/2006/main" count="2777" uniqueCount="801">
  <si>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</si>
  <si>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</si>
  <si>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</si>
  <si>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</si>
  <si>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</si>
  <si>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</si>
  <si>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</si>
  <si>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</si>
  <si>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</si>
  <si>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</si>
  <si>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</si>
  <si>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</si>
  <si>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</si>
  <si>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</si>
  <si>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</si>
  <si>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</si>
  <si>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</si>
  <si>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</si>
  <si>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</si>
  <si>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</si>
  <si>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</si>
  <si>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</si>
  <si>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</si>
  <si>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</si>
  <si>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</si>
  <si>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</si>
  <si>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</si>
  <si>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</si>
  <si>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</si>
  <si>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</si>
  <si>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</si>
  <si>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</si>
  <si>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</si>
  <si>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</si>
  <si>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</si>
  <si>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</si>
  <si>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</si>
  <si>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</si>
  <si>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</si>
  <si>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</si>
  <si>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</si>
  <si>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</si>
  <si>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</si>
  <si>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</si>
  <si>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2022-006</t>
  </si>
  <si>
    <t>Senior C - Otrokovice</t>
  </si>
  <si>
    <t>Stavba</t>
  </si>
  <si>
    <t>Stavební objekt</t>
  </si>
  <si>
    <t>02</t>
  </si>
  <si>
    <t>OS - 2 NP</t>
  </si>
  <si>
    <t>2022006-020</t>
  </si>
  <si>
    <t>VRN</t>
  </si>
  <si>
    <t>2022006-021</t>
  </si>
  <si>
    <t>Stavební úpravy</t>
  </si>
  <si>
    <t>2022006-022</t>
  </si>
  <si>
    <t>ZTI</t>
  </si>
  <si>
    <t>2022006-023</t>
  </si>
  <si>
    <t>UT</t>
  </si>
  <si>
    <t>2022006-024</t>
  </si>
  <si>
    <t>Elektro</t>
  </si>
  <si>
    <t>2022006-025</t>
  </si>
  <si>
    <t>VZT</t>
  </si>
  <si>
    <t>Celkem za stavbu</t>
  </si>
  <si>
    <t>CZK</t>
  </si>
  <si>
    <t>#POPS</t>
  </si>
  <si>
    <t>Popis stavby: 2022-006 - Senior C - Otrokovice</t>
  </si>
  <si>
    <t>#POPO</t>
  </si>
  <si>
    <t>Popis objektu: 02 - OS - 2 NP</t>
  </si>
  <si>
    <t>#POPR</t>
  </si>
  <si>
    <t>Popis rozpočtu: 2022006-020 - VRN</t>
  </si>
  <si>
    <t>Popis rozpočtu: 2022006-021 - Stavební úpravy</t>
  </si>
  <si>
    <t>Popis rozpočtu: 2022006-022 - ZTI</t>
  </si>
  <si>
    <t>Popis rozpočtu: 2022006-023 - UT</t>
  </si>
  <si>
    <t>Popis rozpočtu: 2022006-024 - Elektro</t>
  </si>
  <si>
    <t>Popis rozpočtu: 2022006-025 - VZT</t>
  </si>
  <si>
    <t>Rekapitulace dílů</t>
  </si>
  <si>
    <t>Typ dílu</t>
  </si>
  <si>
    <t>_1</t>
  </si>
  <si>
    <t>735 - OTOPNÁ TĚLESA</t>
  </si>
  <si>
    <t>Zařízení č.1 - Větrání rekonstruovaných koupelen</t>
  </si>
  <si>
    <t>_7</t>
  </si>
  <si>
    <t>HZS - Vícepráce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</si>
  <si>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</si>
  <si>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</si>
  <si>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</si>
  <si>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</si>
  <si>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</si>
  <si>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</si>
  <si>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</si>
  <si>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</si>
  <si>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</si>
  <si>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</si>
  <si>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</si>
  <si>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</si>
  <si>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</si>
  <si>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</si>
  <si>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</si>
  <si>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</si>
  <si>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</si>
  <si>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</si>
  <si>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</si>
  <si>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</si>
  <si>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</si>
  <si>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</si>
  <si>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</si>
  <si>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</si>
  <si>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</si>
  <si>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</si>
  <si>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</si>
  <si>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</si>
  <si>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</si>
  <si>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</si>
  <si>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</si>
  <si>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</si>
  <si>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</si>
  <si>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</si>
  <si>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</si>
  <si>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</si>
  <si>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</si>
  <si>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</si>
  <si>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</si>
  <si>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</si>
  <si>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</si>
  <si>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</si>
  <si>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</si>
  <si>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</si>
  <si>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</si>
  <si>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</si>
  <si>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Dodávky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</si>
  <si>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</si>
  <si>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</si>
  <si>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</si>
  <si>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</si>
  <si>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</si>
  <si>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</si>
  <si>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</si>
  <si>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</si>
  <si>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</si>
  <si>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</si>
  <si>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</si>
  <si>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</si>
  <si>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</si>
  <si>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</si>
  <si>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</si>
  <si>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</si>
  <si>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</si>
  <si>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</si>
  <si>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</si>
  <si>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</si>
  <si>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</si>
  <si>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</si>
  <si>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</si>
  <si>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</si>
  <si>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</si>
  <si>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</si>
  <si>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</si>
  <si>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</si>
  <si>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</si>
  <si>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</si>
  <si>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</si>
  <si>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</si>
  <si>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</si>
  <si>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</si>
  <si>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</si>
  <si>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0011503000</t>
  </si>
  <si>
    <t>Stavební průzkum bez rozlišení</t>
  </si>
  <si>
    <t>kpl</t>
  </si>
  <si>
    <t>Vlastní</t>
  </si>
  <si>
    <t>Indiv</t>
  </si>
  <si>
    <t>POL99_8</t>
  </si>
  <si>
    <t>https://podminky.urs.cz/item/CS_URS_2021_02/011503000</t>
  </si>
  <si>
    <t>POP</t>
  </si>
  <si>
    <t>0132440-01</t>
  </si>
  <si>
    <t>Dokumentace dílenská</t>
  </si>
  <si>
    <t>Zpracování dílenských dokumentací (výkresy výztuže, interiér,ocelové k-ce,zámečnické a truhlářské výrobky apod.)-dle smlouvy o dílo.</t>
  </si>
  <si>
    <t>01325400</t>
  </si>
  <si>
    <t>Dokumentace skutečného provedení stavby</t>
  </si>
  <si>
    <t>Dokumentace skutečného provedení bude provedena podle následujících zásad:</t>
  </si>
  <si>
    <t>Do projektové dokumentace pro provedení stavby všech stavebních objektů a provozních souborů budou zřetelně vyznačeny všechny změny, k nimž došlo v průběhu zhotovení díla.</t>
  </si>
  <si>
    <t>Ty části projektové dokumentace pro provedení stavby, u kterých nedošlo k žádným změnám, budou označeny nápisem """"beze změn"""".</t>
  </si>
  <si>
    <t>Každý výkres dokumentace skutečného provedení stavby bude opatřen jménem a příjmením osoby, která změny zakreslila, jejím podpisem a razítkem zhotovitele.</t>
  </si>
  <si>
    <t>U výkresů obsahujících změnu proti projektu pro provedení stavby bude přiložen i doklad, ze kterého bude vyplývat projednání změny s odpovědnou osobou objednatele a její souhlasné stanovisko.</t>
  </si>
  <si>
    <t/>
  </si>
  <si>
    <t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t>
  </si>
  <si>
    <t>DLE SMLOUVY O DÍLO  (vč.profesí)</t>
  </si>
  <si>
    <t>005121 R</t>
  </si>
  <si>
    <t>Zařízení staveniště</t>
  </si>
  <si>
    <t>Soubor</t>
  </si>
  <si>
    <t>RTS 22/ I</t>
  </si>
  <si>
    <t>"Poznámka k položce:</t>
  </si>
  <si>
    <t>Zařízení staveniště obsahuje náklady na:</t>
  </si>
  <si>
    <t>-předání a převzetí staveniště</t>
  </si>
  <si>
    <t>-terénní úpravy zařízení staveniště (jsou to např.náklady na hlavní terénní úpravy: přípravu základové roviny pro uložení mobilních buněk, terénní úpravy pro zřízení provizorních komunikací apod.)</t>
  </si>
  <si>
    <t>-náklady na stavení buňky (náklady na zřízení, demontáž a opotřebení nebo pronájem stavebních buněk, na kanceláře, stavební sklady, mobilní WC, umývárny, sprchy, apod. Náleží sem i případy, kdy jsou pro tyto účely přizpůsobeny stávající objekty.)</t>
  </si>
  <si>
    <t>-provizorní komunikace (jedná se o náklady související se zřízením provizorních silnic,chodníků,popř.jeřábových drah,zřízení provizorních lávek,můstků,schodišť,ramp apod. a to v jakémkoliv materiálovém provedení,přes jakékoliv konstrukce či překážky sloužících k vybavení staveniště.)</t>
  </si>
  <si>
    <t>-mechanizace staveniště</t>
  </si>
  <si>
    <t>-skládky na staveništi (náklady související se zřízením skládek na staveništi a jejich zrušením)</t>
  </si>
  <si>
    <t>-náklady na provoz a údržbu vybavení staveniště (úklid staveniště po dobu realizace díla a před protokolárním předáním a převzetím díla.Provádění denního hrubého úklidu, po skončení prací každé z etap, případně části provedení čistého úklidu mokrou cestou.Provedení opatření proti vnikání prachu, nečistot a nadměrného hluku souvisejícího se stavbou do okolí.)</t>
  </si>
  <si>
    <t>-energie pro zařízení staveniště (náklady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energie.)</t>
  </si>
  <si>
    <t>-oplocení staveniště</t>
  </si>
  <si>
    <t>-opatření na ochranu pozemků sousedících se staveništěm (náklady na případná opatření na ochranu sousedních pozemků proti poškození a znečištění.)</t>
  </si>
  <si>
    <t>-dopravní značení na staveništi (jedná se o dopravní značení na staveništi a v jeho bezprostředním okolí, včetně značení staveniště pro probíhající provoz investora nebo třetích osob. Zajištění dopravního značení k dopravním omezením, jejich údržba, přemísťování po dobu realizace díla a následné odstranění po předání díla.)</t>
  </si>
  <si>
    <t>-osvětlení staveniště (náklady na osvětlení jsou řešeny podle rozsahu a charakteru staveniště -vč.rozvodných skříní.)</t>
  </si>
  <si>
    <t>-informační tabule na staveništi (zohledňuje náklady na vyrobení a osazení informačních tabulí (označení) stavby -jejich údržba, přemísťování po dobu realizace díla a následné odstranění po předání díla. Řádné vyznačení obvodu staveniště informačními a výstražnými tabulkami.)</t>
  </si>
  <si>
    <t>-alarm, strážní služba staveniště (zabezpečení staveniště -např.technické opatření,strážní služba,zabezpečení přístupů ke skladům, apod.)</t>
  </si>
  <si>
    <t>-pronájem ploch</t>
  </si>
  <si>
    <t>-rozebrání, bourání a odvoz zařízení staveniště (postihuje náklady na rozebrání, bourání a odvoz veškerého zařízení staveniště,vč.přípojek energií a jejich odvoz, úklid ploch, na kterých bylo zařízení staveniště provozováno -jsou zde zahrnuty veškeré náklady této povahy mimo úpravu terénu do původního stavu)</t>
  </si>
  <si>
    <t>-úprava terénu po zrušení zařízení staveniště (jedná se o náklady za práce, jejichž smyslem je uvedení místa zařízení staveniště do původního stavu. Uvedení všech povrchů dotčených stavbou do původního stavu-komunikace,chodníky,zeleň,…).</t>
  </si>
  <si>
    <t>Rozsah je dán požadavky investora (viz.smlouva o dílo)."</t>
  </si>
  <si>
    <t>0425030-02</t>
  </si>
  <si>
    <t>Zajištění BOZP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</si>
  <si>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vč.příslušného značení uvnitř budov i na venkovních plochách.</t>
  </si>
  <si>
    <t>Předpokládá se jmenování koordinátora BOZP na staveništi, určeného zadavatelem stavby k provádění stanovených činností při realizaci stavby.</t>
  </si>
  <si>
    <t>Budou stanoveny provozní předpisy, podmínky pro dopravu.</t>
  </si>
  <si>
    <t>Bude stanoveno vymezení činnosti, rozsah prací a stanovení odpovědnosti v BOZP, rizika provádění stavby.</t>
  </si>
  <si>
    <t>Zajištění a zabezpečení BOZP - dodržení podmínek plánu BOZP na staveništi, technické a ochranné konstrukce a zařízení dle požadavků koordinátora BOZP (práce ve výškách), tak aby byla zajištěna bezpečná zdraví neohrožující práce po celou dobu rekonstrukce.(ochranné konstrukce, záchytné systémy, dočasná lešení, zábradlí ochranné sítě a konstrukce, technické vybavení, technické vybavení,, ochranné vybavení, dočasné ochranné konstrukce ve výškách).</t>
  </si>
  <si>
    <t>Dodržení podmínek BOZP při práci ve výškách (dočasná lešení, zábradlí, ochranné sítě a konstrukce, technické vybavení, ochranné vybavení, dočasné ochranné konstrukce ve výškách, zajištění nebezpečných prostorů, stálý dozor při bouracích pracích, OOPP proti pádu z výšky, práce ve výtahové šachtě), atd.</t>
  </si>
  <si>
    <t>plný popis viz.SoD"</t>
  </si>
  <si>
    <t>043103000</t>
  </si>
  <si>
    <t>Zkoušky bez rozlišení</t>
  </si>
  <si>
    <t>POŘÍZENÍ- ODBĚR  FYZICKÝCH VZORKU PODLAH, VČ.ZAJIŠTĚNÍ AUTORIZOVANÝCH PROTOKOLU-1 soubor</t>
  </si>
  <si>
    <t>Před prováděním podlah budou ověřeny zkouškami vlastnosti podkladních vrstev. Jedná se o odtrhové, tlakové zkoušky a další, podmiňující kvalitní položení a funkčnost podlah."</t>
  </si>
  <si>
    <t>045002000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</si>
  <si>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</si>
  <si>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</si>
  <si>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</si>
  <si>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</si>
  <si>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zpracování technologických postupů prováděných prací*podkladů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</si>
  <si>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</si>
  <si>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činností.</t>
  </si>
  <si>
    <t>*vypracování provozních řádů, návodů na provoz a údržbu,uživatelská dokumentace (návod k použití)</t>
  </si>
  <si>
    <t>*zpracování podrobné fotodokumentace v průběhu provádění stavby (zejména před zakrytím instalovaných konstrukcí a prvků instalací)</t>
  </si>
  <si>
    <t>Předání záručních listů, popř. návodů k obsluze v českém jazyce.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</si>
  <si>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</si>
  <si>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</si>
  <si>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</si>
  <si>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</si>
  <si>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ROZSAH JE DÁN SMLUVNÍMI PODMÍNKAMI.</t>
  </si>
  <si>
    <t>"</t>
  </si>
  <si>
    <t>071103000</t>
  </si>
  <si>
    <t>Provoz investora</t>
  </si>
  <si>
    <t>Náklady na ztížené provádění stavebních prací v důsledku nepřerušeného provozu na staveništi nebo v případech nepřerušeného provozu v objektech v nichž se stavební práce provádí. Náklady na provizorní oddělení stavebních prací od provozu objektu.	Náklady na několikanásobný úklid a stěhování zařízení v průběhu výstavby."</t>
  </si>
  <si>
    <t>Hlučné práce při realizaci díla je možné provádět: od 8:00 do 13:30 a od 14:00 do 18:00</t>
  </si>
  <si>
    <t>0910030-01</t>
  </si>
  <si>
    <t>Nakládání s odpady</t>
  </si>
  <si>
    <t>Likvidace, odvoz a uložení odpadů ze stavby (obaly materiálů, ztratné-prořez) na skládku v souladu s ustanoveními zákona č. 185/2001 Sb., o odpadech, protokol o uložení."</t>
  </si>
  <si>
    <t>SUM</t>
  </si>
  <si>
    <t>Účelem BOZP je zajistit bezpečnost práce a ochranu zdraví na staveništi, eliminovat rizika ohrožení zdraví a majetku, zajistit ochranu životního prostředí a předejít vzniku mimořádných událostí.</t>
  </si>
  <si>
    <t>END</t>
  </si>
  <si>
    <t>317121251RT2</t>
  </si>
  <si>
    <t>Montáž ŽB překladů dodatečně do připravených rýh včetně dodávky železobetonových prefabrikátů_x000D_
 délky 1490 mm, šířky 140 mm, výšky 140 mm</t>
  </si>
  <si>
    <t>kus</t>
  </si>
  <si>
    <t>801-4</t>
  </si>
  <si>
    <t>Práce</t>
  </si>
  <si>
    <t>POL1_</t>
  </si>
  <si>
    <t>včetně pomocného pracovního lešení</t>
  </si>
  <si>
    <t>SPI</t>
  </si>
  <si>
    <t>278,281 : 2</t>
  </si>
  <si>
    <t>VV</t>
  </si>
  <si>
    <t>342255024R00</t>
  </si>
  <si>
    <t>Příčky z cihel a tvárnic nepálených příčky z příčkovek pórobetonových tloušťky 100 mm</t>
  </si>
  <si>
    <t>m2</t>
  </si>
  <si>
    <t>801-1</t>
  </si>
  <si>
    <t>včetně pomocného lešení</t>
  </si>
  <si>
    <t>(2,3*2,75-0,9*1,97)*2</t>
  </si>
  <si>
    <t>342255028R00</t>
  </si>
  <si>
    <t>Příčky z cihel a tvárnic nepálených příčky z příčkovek pórobetonových tloušťky 150 mm</t>
  </si>
  <si>
    <t>(2,4+0,72)*2,75</t>
  </si>
  <si>
    <t>(2,275+0,72)*2,75</t>
  </si>
  <si>
    <t>dozdívka dveří 278,281 : 0,4*2,05*2</t>
  </si>
  <si>
    <t>342948111R00</t>
  </si>
  <si>
    <t>Kotvení příček ke konstrukci kotvami na hmoždinky</t>
  </si>
  <si>
    <t>m</t>
  </si>
  <si>
    <t>Včetně dodávky kotev a spojovacího materiálu.</t>
  </si>
  <si>
    <t>tl. 10 a 15 cm : 2,75*(2+4)</t>
  </si>
  <si>
    <t>dozdívka dveří : 2,05*2</t>
  </si>
  <si>
    <t>416022123R00</t>
  </si>
  <si>
    <t>Podhledy na kovové konstrukci opláštěné deskami sádrokartonovými dvouúrovňový křížový rošt z profilů CD zavěšený 1x deska, tloušťky 12,5 mm, impregnovaná,  , bez izolace</t>
  </si>
  <si>
    <t>279,282 : 4,37*2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</si>
  <si>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</si>
  <si>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</si>
  <si>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</si>
  <si>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3,45*1,5*2</t>
  </si>
  <si>
    <t>612403399RT2</t>
  </si>
  <si>
    <t>Hrubá výplň rýh ve stěnách, jakoukoliv maltou maltou ze suchých směsí_x000D_
 jakékoliv šířky</t>
  </si>
  <si>
    <t>jakékoliv šířky rýhy,</t>
  </si>
  <si>
    <t>ZTI : 2</t>
  </si>
  <si>
    <t>elektro : 5</t>
  </si>
  <si>
    <t>612421421R00</t>
  </si>
  <si>
    <t>Oprava vnitřních vápenných omítek stěn v množství opravované plochy přes 30 do 50 %, hladkých</t>
  </si>
  <si>
    <t>278 : (4,175+6,6)*2*2,65-1,25*1,97-0,9*1,97-3,45*1,5</t>
  </si>
  <si>
    <t>281 : (4,55+6,6)*2*2,65-1,25*1,97-0,9*1,97-3,45*1,5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</si>
  <si>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</si>
  <si>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</si>
  <si>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</si>
  <si>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rýhy po vybouraných zdech : 2,65*0,15*6</t>
  </si>
  <si>
    <t>dveře 278,281 : (2,05+1,65)*0,5*2</t>
  </si>
  <si>
    <t>612471411R00</t>
  </si>
  <si>
    <t>Tenkovrstvá úprava stěn aktivovaným štukem malta vápenocementová, Malta pro zdění</t>
  </si>
  <si>
    <t>na rovném povrchu vnitřních stěn, pilířů, svislých panelových konstrukcí, s nejnutnějším obroušením podkladu (pemzou apod.) a oprášením,</t>
  </si>
  <si>
    <t>278 : (2,275+2,45)*2,65-0,9*1,97</t>
  </si>
  <si>
    <t>279 : (1,9+2,3)*0,55</t>
  </si>
  <si>
    <t>281 : (2,4+2,45)*2,65-0,9*1,97</t>
  </si>
  <si>
    <t>282 : (1,9+2,3)*0,55</t>
  </si>
  <si>
    <t>Odkaz na mn. položky pořadí 8 : 97,38150</t>
  </si>
  <si>
    <t>612481211RT2</t>
  </si>
  <si>
    <t>Vyztužení povrchu vnitřních stěn sklotextilní síťovinou s dodávkou síťoviny a stěrkového tmelu</t>
  </si>
  <si>
    <t>po obkladu : (1,6+0,9+1)*2,1</t>
  </si>
  <si>
    <t>(1,8+-0,9+1)*2,1</t>
  </si>
  <si>
    <t>Mezisoučet</t>
  </si>
  <si>
    <t xml:space="preserve">nové stěny : </t>
  </si>
  <si>
    <t>631312621R00</t>
  </si>
  <si>
    <t xml:space="preserve">Mazanina z betonu prostého tl. přes 50 do 80 mm třídy C 20/25,  </t>
  </si>
  <si>
    <t>m3</t>
  </si>
  <si>
    <t>(z kameniva) hlazená dřevěným hladítkem</t>
  </si>
  <si>
    <t>279,282 : 4,37*0,06*2</t>
  </si>
  <si>
    <t>631311131R00</t>
  </si>
  <si>
    <t>Doplnění mazanin betonem prostým o ploše jednotlivě do 1 m2 tloušťky přes 80 mm</t>
  </si>
  <si>
    <t>prostým betonem (s dodáním hmot) bez potěru,</t>
  </si>
  <si>
    <t>(1,6*2+2,1)*0,1*0,1+0,65*0,15*0,1</t>
  </si>
  <si>
    <t>(1,8*2+2,1)*0,1*0,1+0,65*0,15*0,1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</si>
  <si>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</si>
  <si>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</si>
  <si>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</si>
  <si>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spádování k odpadu : 4,37*0,06*2</t>
  </si>
  <si>
    <t>631361921RT2</t>
  </si>
  <si>
    <t>Výztuž mazanin z betonů a z lehkých betonů ze svařovaných sítí průměr drátu 5 mm, velikost oka 100/100 mm</t>
  </si>
  <si>
    <t>t</t>
  </si>
  <si>
    <t>včetně distančních prvků</t>
  </si>
  <si>
    <t>4,37*3,117*2*1,2/1000</t>
  </si>
  <si>
    <t>642941111RT4</t>
  </si>
  <si>
    <t>Stavební pouzdra pro posuvné dveře osazené do zdiva_x000D_
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900/1970 mm</t>
  </si>
  <si>
    <t>z pozinkovaného ocelového profilovaného plechu</t>
  </si>
  <si>
    <t>642945112R00</t>
  </si>
  <si>
    <t>Osazení ocelových zárubní protipožárních dvoukřídlových, obetonováním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</si>
  <si>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</si>
  <si>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5533301356R</t>
  </si>
  <si>
    <t>zárubeň kovová s těsněním; pro pórobetonové tvárnice; ústí 150 mm; š průchodu 1 250 mm; h průchodu 1 970 mm; dvoukřídlá; závěsy stavitelné; požární odolnost</t>
  </si>
  <si>
    <t>SPCM</t>
  </si>
  <si>
    <t>Specifikace</t>
  </si>
  <si>
    <t>POL3_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</si>
  <si>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</si>
  <si>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</si>
  <si>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</si>
  <si>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</si>
  <si>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</si>
  <si>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21,98+4,37+24,15+4,37</t>
  </si>
  <si>
    <t>9501</t>
  </si>
  <si>
    <t>Zakrytí vnitřních ploch proti poškození</t>
  </si>
  <si>
    <t>278,279,281,282 : 21,98*4,37+24,15+4,37</t>
  </si>
  <si>
    <t>chodba : 11*2,4</t>
  </si>
  <si>
    <t>9502</t>
  </si>
  <si>
    <t>Protiprašná stěna v chodbě (nosná konstrukce, opláštění proti prachu, demontáž, doprava)</t>
  </si>
  <si>
    <t>cohodba : (4+1+1)*2,65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</si>
  <si>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</si>
  <si>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</si>
  <si>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</si>
  <si>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</si>
  <si>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0,65*0,72*2</t>
  </si>
  <si>
    <t>278,281 - posun dveří : 0,4*2,05*2</t>
  </si>
  <si>
    <t>962031123R00</t>
  </si>
  <si>
    <t>Bourání příček z cihel pálených děrovaných, tloušťky 80 mm</t>
  </si>
  <si>
    <t>279,280 : (1,6*2+2,1)*2,75-0,6*1,97*2</t>
  </si>
  <si>
    <t>282,283 : (1,8*2+2,1)*2,75-0,6*1,97*2</t>
  </si>
  <si>
    <t>964011221R00</t>
  </si>
  <si>
    <t>Vybourání železobetonových prefabrikovaných překladů délky do 3 mm, hmotnosti do 75 kg/m</t>
  </si>
  <si>
    <t>uložených ve zdivu, včetně pomocného lešení o výšce podlahy do 1900 mm a pro zatížení do 1,5 kPa  (150 kg/m2),</t>
  </si>
  <si>
    <t>278,281 : 1,5*0,15*0,15*2</t>
  </si>
  <si>
    <t>965042231R00</t>
  </si>
  <si>
    <t>Bourání podkladů pod dlažby nebo litých celistvých dlažeb a mazanin  betonových nebo z litého asfaltu, tloušťky přes 100 mm, plochy do 4 m2</t>
  </si>
  <si>
    <t>279 : (2*2,1+2,275*0,35)*0,11</t>
  </si>
  <si>
    <t>282 : (2*2,1+2,4*0,35)*0,11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</si>
  <si>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</si>
  <si>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</si>
  <si>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</si>
  <si>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278,281 : 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</si>
  <si>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</si>
  <si>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</si>
  <si>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0,65*2,05*4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</si>
  <si>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</si>
  <si>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</si>
  <si>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278,281 : 1,25*1,97*2</t>
  </si>
  <si>
    <t>970231100R00</t>
  </si>
  <si>
    <t>Řezání cihelného zdiva hloubka řezu 100 mm</t>
  </si>
  <si>
    <t>2,65*6</t>
  </si>
  <si>
    <t>278,281vstupní dveře : 2,1*2</t>
  </si>
  <si>
    <t>970231150R00</t>
  </si>
  <si>
    <t>Řezání cihelného zdiva hloubka řezu 150 mm</t>
  </si>
  <si>
    <t>2,65*4</t>
  </si>
  <si>
    <t>970241100R00</t>
  </si>
  <si>
    <t>Řezání prostého betonu hloubka řezu 100 mm</t>
  </si>
  <si>
    <t>279 : 2,275+2,45</t>
  </si>
  <si>
    <t>282 : 2,4+2,45</t>
  </si>
  <si>
    <t>974031165R00</t>
  </si>
  <si>
    <t>Vysekání rýh v jakémkoliv zdivu cihelném v ploše_x000D_
 do hloubky 150 mm, šířky do 200 mm</t>
  </si>
  <si>
    <t>278,281 : 0,4*2</t>
  </si>
  <si>
    <t>975032241R00</t>
  </si>
  <si>
    <t>Podchycení příček dřevěnou výztuhou do výšky podchycení 3 m_x000D_
 při tloušťce zdiva do 150 mm, při délce podchycení do 3 m</t>
  </si>
  <si>
    <t>vybourání otvorů pro podvléknutí vynášecích trámů a oboustranné vynesení podchycené konstrukce</t>
  </si>
  <si>
    <t>278,281 : 2*2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</si>
  <si>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</si>
  <si>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</si>
  <si>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</si>
  <si>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279 : (1,6+1)*2*2,1-0,6*1,97*2</t>
  </si>
  <si>
    <t>280 : (1,6+0,9)*2*2,1-0,6*1,97</t>
  </si>
  <si>
    <t>282 : (1,8+1)*2*2,1-0,6*1,97*2</t>
  </si>
  <si>
    <t>283 : (1,8+0,9)*2*2,1-0,6*1,97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</si>
  <si>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</si>
  <si>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</si>
  <si>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</si>
  <si>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</si>
  <si>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</si>
  <si>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711212002RT3</t>
  </si>
  <si>
    <t>Izolace proti vodě stěrka hydroizolační  proti vlhkosti</t>
  </si>
  <si>
    <t>800-711</t>
  </si>
  <si>
    <t>279,282 : (4,37+(1,9+2,3)*2*2,1-0,9*1,97)*2</t>
  </si>
  <si>
    <t>711212601RT2</t>
  </si>
  <si>
    <t>Izolace proti vodě doplňky_x000D_
 těsnicí pás š.100 mm do spoje podlaha-stěna</t>
  </si>
  <si>
    <t>279,82 : (1,9+2,3)*2*2</t>
  </si>
  <si>
    <t>711212602RT2</t>
  </si>
  <si>
    <t>Izolace proti vodě doplňky_x000D_
 těsnicí roh do spoje podlaha stěna</t>
  </si>
  <si>
    <t>279,282 : 4*2</t>
  </si>
  <si>
    <t>711212611RT2</t>
  </si>
  <si>
    <t>Izolace proti vodě doplňky_x000D_
 těsnicí pás šířky 100 mm do svislých koutů</t>
  </si>
  <si>
    <t>279,282 : 4*2,1*2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</si>
  <si>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</si>
  <si>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</si>
  <si>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</si>
  <si>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</si>
  <si>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</si>
  <si>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</si>
  <si>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713121118RT1</t>
  </si>
  <si>
    <t xml:space="preserve">Izolace podlah tepelná obložení stěn dilatační páskou, bez dodávky materiálu,  </t>
  </si>
  <si>
    <t>279,282 : (1,9+2,3)*2*2</t>
  </si>
  <si>
    <t>713191100RT9</t>
  </si>
  <si>
    <t>Izolace tepelné běžných konstrukcí - doplňky položení separační fólie, včetně dodávky PE fólie</t>
  </si>
  <si>
    <t>28375327R</t>
  </si>
  <si>
    <t>páska dilatační extrudovaný PE; š = 80 mm; tl. 5 mm; l = 50 000 mm</t>
  </si>
  <si>
    <t>Odkaz na mn. položky pořadí 44 : 16,80000</t>
  </si>
  <si>
    <t>Koeficient : 0,1</t>
  </si>
  <si>
    <t>28375704R</t>
  </si>
  <si>
    <t>deska izolační stabilizovaná; pěnový polystyren; rovná hrana; součinitel tepelné vodivosti 0,037 W/mK; obj. hmotnost 20,00 kg/m3</t>
  </si>
  <si>
    <t>279,282 : 4,37*0,02*2</t>
  </si>
  <si>
    <t>998713201R00</t>
  </si>
  <si>
    <t>Přesun hmot pro izolace tepelné v objektech výšky do 6 m</t>
  </si>
  <si>
    <t>50 m vodorovně</t>
  </si>
  <si>
    <t>766661432R00</t>
  </si>
  <si>
    <t>Montáž dveřních křídel kompletizovaných otevíravých , protipožárních, do ocelové nebo fošnové zárubně, dvoukřídlových, šířky do 1450 mm</t>
  </si>
  <si>
    <t>800-766</t>
  </si>
  <si>
    <t>766666112R00</t>
  </si>
  <si>
    <t xml:space="preserve">Montáž dveřních křídel kompletizovaných posuvných,  , do předem osazeného stavebního pouzdra, jednokřídlových,  </t>
  </si>
  <si>
    <t>766670021R00</t>
  </si>
  <si>
    <t xml:space="preserve">Montáž kliky a štítku </t>
  </si>
  <si>
    <t>T03</t>
  </si>
  <si>
    <t>Úprava madla - demontáž, zkrácení, zpětná montáž, povrchová úprava</t>
  </si>
  <si>
    <t>54914622R</t>
  </si>
  <si>
    <t>kování interiérové kliky se štíty pro klíč; povrch - kliky pochromované TiN (zlatá); povrch - štíty leštěná nerez TiN (zlatá)</t>
  </si>
  <si>
    <t>611601204R</t>
  </si>
  <si>
    <t>dveře vnitřní š = 900 mm; h = 1 970,0 mm; laminátové; otevíravé; počet křídel 1; plné; dekor dub, buk, olše, javor, třešeň, bílá, šedá, ořech, wenge, kalvados, merano, titan</t>
  </si>
  <si>
    <t>61165606R</t>
  </si>
  <si>
    <t>dveře speciální protipožární; vnitřní; vnější; š = 1 250 mm; h = 1 970,0 mm; fóliované, hladké; EI 30 min; otevíravé; počet křídel 2; plné</t>
  </si>
  <si>
    <t>998766201R00</t>
  </si>
  <si>
    <t>Přesun hmot pro konstrukce truhlářské v objektech výšky do 6 m</t>
  </si>
  <si>
    <t>771570012RAI</t>
  </si>
  <si>
    <t>Dlažba z dlaždic keramických 20 x 20 cm, položených do tmele,  , bez dodávky dlažby</t>
  </si>
  <si>
    <t>AP-PSV</t>
  </si>
  <si>
    <t>Agregovaná položka</t>
  </si>
  <si>
    <t>POL2_</t>
  </si>
  <si>
    <t>279,282 : 4,37+4,37</t>
  </si>
  <si>
    <t>597643013R</t>
  </si>
  <si>
    <t>dlažba keramická š = 198 mm; l = 198 mm; h = 9,0 mm; reliefní; pro interiér i exteriér; úhel kluzu 19 až 27 °; protiskluznost skupina B; µ (za sucha) od 0,7</t>
  </si>
  <si>
    <t>Odkaz na mn. položky pořadí 57 : 8,74000</t>
  </si>
  <si>
    <t>998771201R00</t>
  </si>
  <si>
    <t>Přesun hmot pro podlahy z dlaždic v objektech výšky do 6 m</t>
  </si>
  <si>
    <t>800-771</t>
  </si>
  <si>
    <t>775540040RAC</t>
  </si>
  <si>
    <t>Podlahy lamelové  vinylové zátěžová kategorie 33/42</t>
  </si>
  <si>
    <t>včetně podkladu z pěnové fólie tl. 3 mm a soklíku.</t>
  </si>
  <si>
    <t>278,281 : 21,98+24,15</t>
  </si>
  <si>
    <t>776401800RT1</t>
  </si>
  <si>
    <t>Demontáž soklíků nebo lišt pryžových nebo PVC odstranění a uložení na hromady</t>
  </si>
  <si>
    <t>800-775</t>
  </si>
  <si>
    <t>278 : (4,175+6,6)*2</t>
  </si>
  <si>
    <t>281 : (4,55+6,6)*2</t>
  </si>
  <si>
    <t>998776201R00</t>
  </si>
  <si>
    <t>Přesun hmot pro podlahy povlakové v objektech výšky do 6 m</t>
  </si>
  <si>
    <t>vodorovně do 50 m</t>
  </si>
  <si>
    <t>777531022R00</t>
  </si>
  <si>
    <t xml:space="preserve"> Podlahy ze stěrky akrylátové s disperzí samonivelační hmota, tloušťky 2 mm</t>
  </si>
  <si>
    <t>800-773</t>
  </si>
  <si>
    <t>včetně penetrace podkladu</t>
  </si>
  <si>
    <t>278,279,281,282 : 21,98+4,37+24,15+4,37</t>
  </si>
  <si>
    <t>998777201R00</t>
  </si>
  <si>
    <t>Přesun hmot pro podlahy syntetické v objektech výšky do 6 m</t>
  </si>
  <si>
    <t>781497111RS3</t>
  </si>
  <si>
    <t xml:space="preserve">Lišty k obkladům profil ukončovací leštěný hliník, uložení do tmele, výška profilu 10 mm,  </t>
  </si>
  <si>
    <t>278 : (1,9+2,3)*2+2*2</t>
  </si>
  <si>
    <t>282 : (1,9+2,3)*2+2*2</t>
  </si>
  <si>
    <t>781470010RAI</t>
  </si>
  <si>
    <t xml:space="preserve">Obklad vnitřní keramický 200 x 200 mm, do malty, bez dodávky obkladu,  </t>
  </si>
  <si>
    <t>z dlaždic keramických kladených do malty, včetně spárování a podílu práce v omezeném prostoru a na malých plochách.</t>
  </si>
  <si>
    <t>279 : (1,9+2,3)*2*2,1-0,9*1,97</t>
  </si>
  <si>
    <t>282 : (1,9+2,3)*2*2,1-0,9*1,97</t>
  </si>
  <si>
    <t>597813614R</t>
  </si>
  <si>
    <t>obklad keramický š = 198 mm; l = 198 mm; h = 6,5 mm; pro interiér; barva světle modrá; mat</t>
  </si>
  <si>
    <t>Odkaz na mn. položky pořadí 66 : 31,73400</t>
  </si>
  <si>
    <t>998781201R00</t>
  </si>
  <si>
    <t>Přesun hmot pro obklady keramické v objektech výšky do 6 m</t>
  </si>
  <si>
    <t>783222110R00</t>
  </si>
  <si>
    <t xml:space="preserve">Nátěry kov.stavebních doplňk.konstrukcí syntetické 2x email,  </t>
  </si>
  <si>
    <t>800-783</t>
  </si>
  <si>
    <t>zárubně 278,282 : 1,5*2</t>
  </si>
  <si>
    <t>784402801R00</t>
  </si>
  <si>
    <t>Odstranění maleb oškrabáním, v místnostech do 3,8 m</t>
  </si>
  <si>
    <t>800-784</t>
  </si>
  <si>
    <t>278 : 4,175*6,6+(4,175+6,6)*2*2,65</t>
  </si>
  <si>
    <t>281 : 4,55*6,6+(4,55+6,6)*2*2,65</t>
  </si>
  <si>
    <t>Koeficient : 01</t>
  </si>
  <si>
    <t>784191101R00</t>
  </si>
  <si>
    <t>Příprava povrchu Penetrace (napouštění) podkladu disperzní, jednonásobná</t>
  </si>
  <si>
    <t>278 : 21,98+(4,175+6,6)*2*2,65</t>
  </si>
  <si>
    <t>279 : 4,37+(1,9+2,3)*2*0,55</t>
  </si>
  <si>
    <t>281 : 24,15+(4,55+6,6)*2*2,65</t>
  </si>
  <si>
    <t>282 : 4,37+(1,9+2,3)*2*0,55</t>
  </si>
  <si>
    <t>změna vstupních dveří 278,281 - chodba : 20</t>
  </si>
  <si>
    <t>784195222R00</t>
  </si>
  <si>
    <t>Malby z malířských směsí otěruvzdorných,  , barevné, dvojnásobné</t>
  </si>
  <si>
    <t>Odkaz na mn. položky pořadí 71 : 200,31250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</si>
  <si>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</si>
  <si>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</si>
  <si>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</si>
  <si>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</si>
  <si>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</si>
  <si>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</si>
  <si>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</si>
  <si>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</si>
  <si>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</si>
  <si>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</si>
  <si>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</si>
  <si>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</si>
  <si>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</si>
  <si>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</si>
  <si>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</si>
  <si>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</si>
  <si>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</si>
  <si>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09 04 z Katalogu odpadů</t>
  </si>
  <si>
    <t>721176102R00</t>
  </si>
  <si>
    <t>Potrubí PIPE-LIFE kanalizační systém DN 40</t>
  </si>
  <si>
    <t>POL1_1</t>
  </si>
  <si>
    <t>721 17-6103</t>
  </si>
  <si>
    <t>DN 50</t>
  </si>
  <si>
    <t>POL3_0</t>
  </si>
  <si>
    <t>721 17-6105</t>
  </si>
  <si>
    <t>DN 100</t>
  </si>
  <si>
    <t>721290111R00</t>
  </si>
  <si>
    <t>Zkouška těsnosti kanalizace v objektech do DN 125</t>
  </si>
  <si>
    <t>721 29-0123</t>
  </si>
  <si>
    <t>kouřem do DN 300</t>
  </si>
  <si>
    <t>Nabídková cena</t>
  </si>
  <si>
    <t>Dodávka plastových tvarovek Excentrická napojovací manžeta,DN110 pro záchodovou mísu s těsnícími, lamelami.</t>
  </si>
  <si>
    <t>ks</t>
  </si>
  <si>
    <t>Napojovací koleno pro záchodovou mísu, DN110 s kulovým kloubem, bílé</t>
  </si>
  <si>
    <t>R-položka</t>
  </si>
  <si>
    <t>POL12_0</t>
  </si>
  <si>
    <t>Montáž a osazení plastového odpadního příslušenství</t>
  </si>
  <si>
    <t>721 17-0962</t>
  </si>
  <si>
    <t>Napojení nového potrubí na stávající DN 50</t>
  </si>
  <si>
    <t>721 17-0965</t>
  </si>
  <si>
    <t>721171808R00</t>
  </si>
  <si>
    <t>Demontáž potrubí z trub novodurových do DN 114</t>
  </si>
  <si>
    <t>721 17-0972</t>
  </si>
  <si>
    <t>Přeřezání stávajícího potrubí plastového DN 50</t>
  </si>
  <si>
    <t>DN 75</t>
  </si>
  <si>
    <t>721 17-0975</t>
  </si>
  <si>
    <t>721170907R00</t>
  </si>
  <si>
    <t>Vsazení odbočky do stávajícícho potrubí DN 75/50</t>
  </si>
  <si>
    <t>998721202R00</t>
  </si>
  <si>
    <t>Přesun hmot pro vnitřní kanalizaci v objektech do 12 m</t>
  </si>
  <si>
    <t>722172411R00</t>
  </si>
  <si>
    <t>Potrubí z trubek plastových vícevrstvých PN 20 včetně tvarovek a fitinků a uložných žlábů DN 20</t>
  </si>
  <si>
    <t>722 17-2412</t>
  </si>
  <si>
    <t>DN 25</t>
  </si>
  <si>
    <t>722190401R00</t>
  </si>
  <si>
    <t>vyvedení a upenění výpustek DN 15</t>
  </si>
  <si>
    <t>722 22-0111</t>
  </si>
  <si>
    <t>nástěnky K247 pro výtokový ventil G 1/2"</t>
  </si>
  <si>
    <t>722 22-0121</t>
  </si>
  <si>
    <t>nástěnky K247 pro baterii G 1/2"</t>
  </si>
  <si>
    <t>722239102R00</t>
  </si>
  <si>
    <t>Montáž armatur závitových se 2 závity DN 20</t>
  </si>
  <si>
    <t>Kulový kohout závitový DN 20</t>
  </si>
  <si>
    <t>722290226R00</t>
  </si>
  <si>
    <t>Tlakové zkoušky vodovodního potrubí závitového do DN 50</t>
  </si>
  <si>
    <t>722290234R00</t>
  </si>
  <si>
    <t>Proplach a dezinfekce vodovodního potrubí do DN 80</t>
  </si>
  <si>
    <t>722 19-0901</t>
  </si>
  <si>
    <t>Uzavření a otevření vodovodního potrubí při opravách</t>
  </si>
  <si>
    <t>722 17-1913</t>
  </si>
  <si>
    <t>Přeřezání potrubí do DN 25</t>
  </si>
  <si>
    <t>722172913R00</t>
  </si>
  <si>
    <t>Propojení nového a stávajícícho potrubí DN 25</t>
  </si>
  <si>
    <t>722170801R00</t>
  </si>
  <si>
    <t>Demontáž plastového potrubí do DN 32</t>
  </si>
  <si>
    <t>998722202R00</t>
  </si>
  <si>
    <t>Přesun hmot pro vnitřní vodovod v objektech do 12 m</t>
  </si>
  <si>
    <t>Rozmístění zařizovacích předmětů</t>
  </si>
  <si>
    <t>Kombi klozet keramický nový dodávka</t>
  </si>
  <si>
    <t>Sedátko s antibakteriální úpravou</t>
  </si>
  <si>
    <t>725119305R00</t>
  </si>
  <si>
    <t>Montáž klozetových mís kombinovaných</t>
  </si>
  <si>
    <t>Doplňky pro tělesně postižené Madlo pro inv. sklopné 55 cm nerez</t>
  </si>
  <si>
    <t>POL12_1</t>
  </si>
  <si>
    <t>Madlo pro inv. pevné 55 cm nerez</t>
  </si>
  <si>
    <t>montáž doplňků</t>
  </si>
  <si>
    <t>Umývadlo pro tělesně postižené dodávka včetně upevnění</t>
  </si>
  <si>
    <t>725219401R00</t>
  </si>
  <si>
    <t>montáž umývadel</t>
  </si>
  <si>
    <t>Sifon umývadlový podomítkový DN 40</t>
  </si>
  <si>
    <t>725869101R00</t>
  </si>
  <si>
    <t>montáž zápachových uzávěrek</t>
  </si>
  <si>
    <t>Umyvadlová baterié pro invalidy dodávka</t>
  </si>
  <si>
    <t>725829301R00</t>
  </si>
  <si>
    <t>montáž stojánkových baterií</t>
  </si>
  <si>
    <t>Zrcadlo nad umývadlo sklopné dodávka</t>
  </si>
  <si>
    <t>montáž</t>
  </si>
  <si>
    <t>Umývadlo z bílého diturvitu - 55 cm dodávka včetně upevnění</t>
  </si>
  <si>
    <t>81961 1</t>
  </si>
  <si>
    <t>polosloup - dodávka</t>
  </si>
  <si>
    <t>725219503R00</t>
  </si>
  <si>
    <t>montáž polosloupu</t>
  </si>
  <si>
    <t>Sifon DN 40 - plastový</t>
  </si>
  <si>
    <t>Baterie umývadlová stojánková páková dodávka</t>
  </si>
  <si>
    <t>Podlahová sprchová vpust DN 50 - boční odtok 80.1H - dodávka</t>
  </si>
  <si>
    <t>montáž podlahové vpusti</t>
  </si>
  <si>
    <t>Baterie sprchová nástěnná páková s ruční sprchou dodávka</t>
  </si>
  <si>
    <t>sprchová sada s tyčí ( 5 funkcí )</t>
  </si>
  <si>
    <t>725849203R00</t>
  </si>
  <si>
    <t>montáž baterií sprchových</t>
  </si>
  <si>
    <t>Doplňky pro tělesně postižené Madlo do sprchy pevné 750x450 mm nerez</t>
  </si>
  <si>
    <t>Spachová sklopná stolička</t>
  </si>
  <si>
    <t>725319101R00</t>
  </si>
  <si>
    <t>Kuchyňský dřez - dodávka stavební části montáž dřezů</t>
  </si>
  <si>
    <t>HL 100G/50 - zápachová uzávěrka dřezová</t>
  </si>
  <si>
    <t>725869204R00</t>
  </si>
  <si>
    <t>Baterié dřezová stojánková páková dodávka</t>
  </si>
  <si>
    <t>Ventil rohový k baterii s filtrem DN 15 dodávka</t>
  </si>
  <si>
    <t>725819401R00</t>
  </si>
  <si>
    <t>Montáž rohových ventilů s trubičkou</t>
  </si>
  <si>
    <t>Plastová připojovací tlaková hadice montáž</t>
  </si>
  <si>
    <t>725 11-0814</t>
  </si>
  <si>
    <t>Klozet stávající kombi demontáž</t>
  </si>
  <si>
    <t>725 21-0821</t>
  </si>
  <si>
    <t>Umývadla z bílého diturvitu demontáž</t>
  </si>
  <si>
    <t>725210914R00</t>
  </si>
  <si>
    <t>zpětná montáž umývadla</t>
  </si>
  <si>
    <t>725 86-0811</t>
  </si>
  <si>
    <t>Zápachová uzávěrka demontáž</t>
  </si>
  <si>
    <t>725 86-9101</t>
  </si>
  <si>
    <t>montáž zápachové uzávěrky</t>
  </si>
  <si>
    <t>725 82-0801</t>
  </si>
  <si>
    <t>Baterie umývadlová a dřezová demontáž</t>
  </si>
  <si>
    <t>998725202R00</t>
  </si>
  <si>
    <t>Přesun hmot pro zařizovací předměty v objektech do 12 m</t>
  </si>
  <si>
    <t>767995101R00</t>
  </si>
  <si>
    <t>Montáž atypických konstrukcí do hmotnosti 5 kg</t>
  </si>
  <si>
    <t>kg</t>
  </si>
  <si>
    <t>Montáž atypických konstrukcí ocelových profilů</t>
  </si>
  <si>
    <t>998767202R00</t>
  </si>
  <si>
    <t>Přesun hmot pro doplňkové konstrukce v objektech do 12 m</t>
  </si>
  <si>
    <t>NÁTĚRY</t>
  </si>
  <si>
    <t>783226100R00</t>
  </si>
  <si>
    <t>Nátěr doplňkových konstrukcí syntetický základní</t>
  </si>
  <si>
    <t>POL1_7</t>
  </si>
  <si>
    <t>783225100R00</t>
  </si>
  <si>
    <t>krycí s 1x emailováním</t>
  </si>
  <si>
    <t>Návleková izolace Mirelon Pro - tl. 13 mm DN 20</t>
  </si>
  <si>
    <t>Montáž izolace tepelné</t>
  </si>
  <si>
    <t>bm</t>
  </si>
  <si>
    <t>998713202R00</t>
  </si>
  <si>
    <t>Přesun hmot pro tepelné izolace v objektech do 12 m</t>
  </si>
  <si>
    <t>Stavební práce při montáži zdravotní techniky</t>
  </si>
  <si>
    <t>hod</t>
  </si>
  <si>
    <t>Ekologická likvidace demontovaného materiálu</t>
  </si>
  <si>
    <t>Elektrický topný žebřík Korado Lineár MAX KLM-ER 900/600 - 500W</t>
  </si>
  <si>
    <t>735179110R00</t>
  </si>
  <si>
    <t>montáž elektrických přímotopů</t>
  </si>
  <si>
    <t>998735202R00</t>
  </si>
  <si>
    <t>Přesun hmot pro otopná tělesa v objektech do 12 m</t>
  </si>
  <si>
    <t>Pol__0001</t>
  </si>
  <si>
    <t>MODUS BRSB_KO480V3, 34W, 3600 lm, Ra 80, 4000K, IP 44, OPAL PMMA kryt, přisazené svítidlo</t>
  </si>
  <si>
    <t>Pol__0002</t>
  </si>
  <si>
    <t>MODUS BRS_KO375V2, 27W, 2900 lm, Ra 80, 4000K, IP 40, OPAL PMMA kryt, přisazené svítidlo</t>
  </si>
  <si>
    <t>Pol__0003</t>
  </si>
  <si>
    <t>mivvy GAIA, 22W, 2620/2760 lm, 4000K, IP65, DC 17-19V, 1200mA, externí zdroj, vestavné svítodlo</t>
  </si>
  <si>
    <t>Pol__0004</t>
  </si>
  <si>
    <t>DNA Driver LED, SELV, max.30V DC, PROFLAT 40 BI, nestmívatelný</t>
  </si>
  <si>
    <t>Pol__0005</t>
  </si>
  <si>
    <t>POL1_9</t>
  </si>
  <si>
    <t>899912115R00</t>
  </si>
  <si>
    <t>Montáž jističů se zapojením vodičů dvoupólových nn do 25 A OLE-10B-1N-030AC Proudový chránič s, nadproudovou ochranou</t>
  </si>
  <si>
    <t>Ks</t>
  </si>
  <si>
    <t>Pol__0007</t>
  </si>
  <si>
    <t>OLE-16B-1N-030AC Proudový chránič s nadproudovou ochranou</t>
  </si>
  <si>
    <t>Pol__0008T00</t>
  </si>
  <si>
    <t>bez krytu</t>
  </si>
  <si>
    <t>631313611R00</t>
  </si>
  <si>
    <t>OLE-10B-1N-030AC Proudový chránič s nadproudovou ochranou</t>
  </si>
  <si>
    <t>Pol__0010</t>
  </si>
  <si>
    <t>Pol__0011T00</t>
  </si>
  <si>
    <t>Montáž krabic elektroinstalačních protahovacích nebo odbočných  zapuštěných plastových kruhových, včetně víčka KU68/2-1902, KO97</t>
  </si>
  <si>
    <t>Pol__0014</t>
  </si>
  <si>
    <t>Montáž svítidel žárovkových se zapojením vodičů bytových nebo do spol.místností stropních vestavných, včetně zdroje/transformátoru 1 zdroj</t>
  </si>
  <si>
    <t>Pol__0015</t>
  </si>
  <si>
    <t>Montáž svítidel žárovkových se zapojením vodičů, nastěnných lamp u postelí pacientu 1 zdroj</t>
  </si>
  <si>
    <t>711111001RZ1</t>
  </si>
  <si>
    <t>Montáž kabelů měděných bez ukončení do 1 kV uložených pevně CYKY, NYM, NYY, YSLY, 750 V 3 x 1,5 mm2</t>
  </si>
  <si>
    <t>Pol__0017</t>
  </si>
  <si>
    <t>3 x 2,5 mm2</t>
  </si>
  <si>
    <t>Pol__0018</t>
  </si>
  <si>
    <t>Montáž kabelů měděných bez ukončení do 1 kV uložených pevně CYKYLo 750 V 3 x 1,5 mm2</t>
  </si>
  <si>
    <t>274272130RT3</t>
  </si>
  <si>
    <t>Montáž izolovaných vodičů, šnůr a kabelů měděných  uložených trubkách nebo lištách CYY 6 mm2,, zeleno/žlutý</t>
  </si>
  <si>
    <t>Pol__0020</t>
  </si>
  <si>
    <t>Můstek, svorka Cu, zelená</t>
  </si>
  <si>
    <t>Pol__0021</t>
  </si>
  <si>
    <t>Montáž spínačů jedno nebo dvoupólových nástěnných se zapojením vodičů, pro prostředí vlhké IP55,, řazení, komplet 1-jednopólových</t>
  </si>
  <si>
    <t>Pol__0022</t>
  </si>
  <si>
    <t>Montáž spínačů jedno nebo dvoupólových nástěnných se zapojením vodičů, pro prostředí obyčejné nebo, vlhké přepínačů, kompletřazení 6-střídavých</t>
  </si>
  <si>
    <t>Pol__0023</t>
  </si>
  <si>
    <t>Montáž zásuvek domovních se zapojením vodičů, chráněných v krabici 10/16A,pro prostředí  vlhké, provedení IP55 2P + PE dvojí zapojení</t>
  </si>
  <si>
    <t>Pol__0024</t>
  </si>
  <si>
    <t>Montáž zásuvek domovních se zapojením vodičů, polozapuštěných nebo zapuštěných 10/16 A, provedení 2P, + PE dvojí zapojení</t>
  </si>
  <si>
    <t>346271112R00</t>
  </si>
  <si>
    <t>VYBOURANI OTVORU VE ZDIVU Stena do 150mm</t>
  </si>
  <si>
    <t>Pol__0026</t>
  </si>
  <si>
    <t>VYSEKANI KAPES VE ZDIVU 50x50x50 mm</t>
  </si>
  <si>
    <t>965081713RT1</t>
  </si>
  <si>
    <t>VYSEKANI RYH VE ZDIVU Sire 30 mm</t>
  </si>
  <si>
    <t>Pol__0028</t>
  </si>
  <si>
    <t>Sire 70 mm</t>
  </si>
  <si>
    <t>311271177R00</t>
  </si>
  <si>
    <t>VYSEKANI RYH VE ZDIVU Sire 70 mm</t>
  </si>
  <si>
    <t>417321315R00</t>
  </si>
  <si>
    <t>VYSEKANI RYH PRO VODICE Sire 30 mm</t>
  </si>
  <si>
    <t>Pol__0031T00</t>
  </si>
  <si>
    <t>LESENI LEHKE PRACOVNI O VYSCE Do 1.2 m</t>
  </si>
  <si>
    <t>Pol__0032T00</t>
  </si>
  <si>
    <t>CISTENI BUDOV ZAMETANIM</t>
  </si>
  <si>
    <t>Pol__0033T00</t>
  </si>
  <si>
    <t>Zkoušky a prohlídky elektrických rozvodů a zařízení celková prohlídka a vyhotovení revizní zprávy, pro objem montážních prací přes 100 do 500 tis.Kč</t>
  </si>
  <si>
    <t>713111121RT1</t>
  </si>
  <si>
    <t>713111121RT2</t>
  </si>
  <si>
    <t>Montáž kabelu opřádaného do žlabu</t>
  </si>
  <si>
    <t>411354175R00</t>
  </si>
  <si>
    <t>F konektor</t>
  </si>
  <si>
    <t>Pol__0038</t>
  </si>
  <si>
    <t>Závěrečné měření na účastnické zásuvce 1 kanál</t>
  </si>
  <si>
    <t>Pol__0039</t>
  </si>
  <si>
    <t>Montáž trubek elektroinstalačních-plastových ohebných pevně, 16 mm</t>
  </si>
  <si>
    <t>Pol__0040</t>
  </si>
  <si>
    <t>317941121R00</t>
  </si>
  <si>
    <t>Zařízení elektrické požární signalizace Montáž kompletního hlásiče v nevýbušném prostředí</t>
  </si>
  <si>
    <t>Pol__0042</t>
  </si>
  <si>
    <t>EPS Revize požární ústředny a konfigurace</t>
  </si>
  <si>
    <t>Pol__0043</t>
  </si>
  <si>
    <t>doplnění kabelového rozvodu včetně spojek a krabic - externí dodávka</t>
  </si>
  <si>
    <t>965042241R00</t>
  </si>
  <si>
    <t>EI 90 Kabel. přepážka HILTI v kombinaci s min. vatou 75 až 100 kg/m3, tř. reakce A1 nebo A2, bod, tavení přes 1000 °C, včetně štítku</t>
  </si>
  <si>
    <t>330321311R00</t>
  </si>
  <si>
    <t>Montáž žlabů kovových, typ Mars, ZPA, bez víka MARS EKO žlab 40/20, délka 2m včetně záv.tyčí,, konzolí a podr. materiálu</t>
  </si>
  <si>
    <t>46</t>
  </si>
  <si>
    <t>Podružný materiál</t>
  </si>
  <si>
    <t>47</t>
  </si>
  <si>
    <t>Doprava 3,60%, Přesun 1,00%</t>
  </si>
  <si>
    <t>48</t>
  </si>
  <si>
    <t>PPV 6,00% z montáže: materiál + práce</t>
  </si>
  <si>
    <t>49</t>
  </si>
  <si>
    <t>Dodav. dokumentace 1,50% z mezisoučtu 2</t>
  </si>
  <si>
    <t>50</t>
  </si>
  <si>
    <t>Rizika a pojištění 1,50% z mezisoučtu 2</t>
  </si>
  <si>
    <t>51</t>
  </si>
  <si>
    <t>Opravy v záruce 5,00% z mezisoučtu 1</t>
  </si>
  <si>
    <t>52</t>
  </si>
  <si>
    <t>GZS 3,25% z pravé strany mezisoučtu 2</t>
  </si>
  <si>
    <t>53</t>
  </si>
  <si>
    <t>Provozní vlivy 2,00% z pravé strany mezisoučtu 2</t>
  </si>
  <si>
    <t>1.D1</t>
  </si>
  <si>
    <t>Demontáž a likvidace stávající odbočky VZT rozměr cca 100x200 délky cca 1000mm v bytovém jádře,, demontáž potrubí po  stupačku</t>
  </si>
  <si>
    <t>1.1</t>
  </si>
  <si>
    <t>Malý radiální ventilátor s protipožární skříní a požárním uzávěrem, zpětnou klapkou DN100, doběhem,, V=90m3/h/100Pa, provedení na omítku, dopor. typ Elektrodesign SILENT ECO-A 100/F90 + SILENT ECO</t>
  </si>
  <si>
    <t>NRS/E časové relé. Dodávka + montáž</t>
  </si>
  <si>
    <t>1.2</t>
  </si>
  <si>
    <t>Kruhové potrubí spirálně vinuté prům.100 - 10% tvarovek. Dodávka + montáž</t>
  </si>
  <si>
    <t>1.3</t>
  </si>
  <si>
    <t>Požární izolace VZT potrubí - miner. izolace tl.60mm s obalem v AL folii, pož. odolnost 30 minut., Dodávka a montáž</t>
  </si>
  <si>
    <t>1.4</t>
  </si>
  <si>
    <t>Doprava</t>
  </si>
  <si>
    <t>1.5</t>
  </si>
  <si>
    <t>PPV 5,00% z montáže a nátěrů zařízení</t>
  </si>
  <si>
    <t>1.6</t>
  </si>
  <si>
    <t>"Zednické výpomoci 1,60% z montáže a nátěrů zařízení"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</si>
</sst>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95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SUMIF(F63:F92,A16,I63:I92)+SUMIF(F63:F92,"PSU",I63:I92)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SUMIF(F63:F92,A17,I63:I92)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SUMIF(F63:F92,A18,I63:I92)</f>
        <v>0</v>
      </c>
      <c r="J18" s="85"/>
    </row>
    <row r="19" spans="1:10" ht="23.25" customHeight="1" x14ac:dyDescent="0.2">
      <c r="A19" s="194" t="s">
        <v>134</v>
      </c>
      <c r="B19" s="38" t="s">
        <v>27</v>
      </c>
      <c r="C19" s="62"/>
      <c r="D19" s="63"/>
      <c r="E19" s="83"/>
      <c r="F19" s="84"/>
      <c r="G19" s="83"/>
      <c r="H19" s="84"/>
      <c r="I19" s="83">
        <f>SUMIF(F63:F92,A19,I63:I92)</f>
        <v>0</v>
      </c>
      <c r="J19" s="85"/>
    </row>
    <row r="20" spans="1:10" ht="23.25" customHeight="1" x14ac:dyDescent="0.2">
      <c r="A20" s="194" t="s">
        <v>135</v>
      </c>
      <c r="B20" s="38" t="s">
        <v>28</v>
      </c>
      <c r="C20" s="62"/>
      <c r="D20" s="63"/>
      <c r="E20" s="83"/>
      <c r="F20" s="84"/>
      <c r="G20" s="83"/>
      <c r="H20" s="84"/>
      <c r="I20" s="83">
        <f>SUMIF(F63:F92,A20,I63:I92)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'02 2022006-020 Pol'!AE122+'02 2022006-021 Pol'!AE234+'02 2022006-022 Pol'!AE103+'02 2022006-023 Pol'!AE13+'02 2022006-024 Pol'!AE64+'02 2022006-025 Pol'!AE18</f>
        <v>0</v>
      </c>
      <c r="G39" s="148">
        <f>'02 2022006-020 Pol'!AF122+'02 2022006-021 Pol'!AF234+'02 2022006-022 Pol'!AF103+'02 2022006-023 Pol'!AF13+'02 2022006-024 Pol'!AF64+'02 2022006-025 Pol'!AF18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'02 2022006-020 Pol'!AE122+'02 2022006-021 Pol'!AE234+'02 2022006-022 Pol'!AE103+'02 2022006-023 Pol'!AE13+'02 2022006-024 Pol'!AE64+'02 2022006-025 Pol'!AE18</f>
        <v>0</v>
      </c>
      <c r="G41" s="154">
        <f>'02 2022006-020 Pol'!AF122+'02 2022006-021 Pol'!AF234+'02 2022006-022 Pol'!AF103+'02 2022006-023 Pol'!AF13+'02 2022006-024 Pol'!AF64+'02 2022006-025 Pol'!AF18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'02 2022006-020 Pol'!AE122</f>
        <v>0</v>
      </c>
      <c r="G42" s="149">
        <f>'02 2022006-020 Pol'!AF122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52</v>
      </c>
      <c r="C43" s="146" t="s">
        <v>53</v>
      </c>
      <c r="D43" s="146"/>
      <c r="E43" s="146"/>
      <c r="F43" s="157">
        <f>'02 2022006-021 Pol'!AE234</f>
        <v>0</v>
      </c>
      <c r="G43" s="149">
        <f>'02 2022006-021 Pol'!AF234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55</v>
      </c>
      <c r="D44" s="146"/>
      <c r="E44" s="146"/>
      <c r="F44" s="157">
        <f>'02 2022006-022 Pol'!AE103</f>
        <v>0</v>
      </c>
      <c r="G44" s="149">
        <f>'02 2022006-022 Pol'!AF103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56</v>
      </c>
      <c r="C45" s="146" t="s">
        <v>57</v>
      </c>
      <c r="D45" s="146"/>
      <c r="E45" s="146"/>
      <c r="F45" s="157">
        <f>'02 2022006-023 Pol'!AE13</f>
        <v>0</v>
      </c>
      <c r="G45" s="149">
        <f>'02 2022006-023 Pol'!AF13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58</v>
      </c>
      <c r="C46" s="146" t="s">
        <v>59</v>
      </c>
      <c r="D46" s="146"/>
      <c r="E46" s="146"/>
      <c r="F46" s="157">
        <f>'02 2022006-024 Pol'!AE64</f>
        <v>0</v>
      </c>
      <c r="G46" s="149">
        <f>'02 2022006-024 Pol'!AF64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60</v>
      </c>
      <c r="C47" s="146" t="s">
        <v>61</v>
      </c>
      <c r="D47" s="146"/>
      <c r="E47" s="146"/>
      <c r="F47" s="157">
        <f>'02 2022006-025 Pol'!AE18</f>
        <v>0</v>
      </c>
      <c r="G47" s="149">
        <f>'02 2022006-025 Pol'!AF18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/>
      <c r="B48" s="158" t="s">
        <v>62</v>
      </c>
      <c r="C48" s="159"/>
      <c r="D48" s="159"/>
      <c r="E48" s="160"/>
      <c r="F48" s="161">
        <f>SUMIF(A39:A47,"=1",F39:F47)</f>
        <v>0</v>
      </c>
      <c r="G48" s="162">
        <f>SUMIF(A39:A47,"=1",G39:G47)</f>
        <v>0</v>
      </c>
      <c r="H48" s="162">
        <f>SUMIF(A39:A47,"=1",H39:H47)</f>
        <v>0</v>
      </c>
      <c r="I48" s="162">
        <f>SUMIF(A39:A47,"=1",I39:I47)</f>
        <v>0</v>
      </c>
      <c r="J48" s="163">
        <f>SUMIF(A39:A47,"=1",J39:J47)</f>
        <v>0</v>
      </c>
    </row>
    <row r="50" spans="1:10" x14ac:dyDescent="0.2">
      <c r="A50" t="s">
        <v>64</v>
      </c>
      <c r="B50" t="s">
        <v>65</v>
      </c>
    </row>
    <row r="51" spans="1:10" x14ac:dyDescent="0.2">
      <c r="A51" t="s">
        <v>66</v>
      </c>
      <c r="B51" t="s">
        <v>67</v>
      </c>
    </row>
    <row r="52" spans="1:10" x14ac:dyDescent="0.2">
      <c r="A52" t="s">
        <v>68</v>
      </c>
      <c r="B52" t="s">
        <v>69</v>
      </c>
    </row>
    <row r="53" spans="1:10" x14ac:dyDescent="0.2">
      <c r="A53" t="s">
        <v>68</v>
      </c>
      <c r="B53" t="s">
        <v>70</v>
      </c>
    </row>
    <row r="54" spans="1:10" x14ac:dyDescent="0.2">
      <c r="A54" t="s">
        <v>68</v>
      </c>
      <c r="B54" t="s">
        <v>71</v>
      </c>
    </row>
    <row r="55" spans="1:10" x14ac:dyDescent="0.2">
      <c r="A55" t="s">
        <v>68</v>
      </c>
      <c r="B55" t="s">
        <v>72</v>
      </c>
    </row>
    <row r="56" spans="1:10" x14ac:dyDescent="0.2">
      <c r="A56" t="s">
        <v>68</v>
      </c>
      <c r="B56" t="s">
        <v>73</v>
      </c>
    </row>
    <row r="57" spans="1:10" x14ac:dyDescent="0.2">
      <c r="A57" t="s">
        <v>68</v>
      </c>
      <c r="B57" t="s">
        <v>74</v>
      </c>
    </row>
    <row r="60" spans="1:10" ht="15.75" x14ac:dyDescent="0.25">
      <c r="B60" s="174" t="s">
        <v>75</v>
      </c>
    </row>
    <row r="62" spans="1:10" ht="25.5" customHeight="1" x14ac:dyDescent="0.2">
      <c r="A62" s="176"/>
      <c r="B62" s="179" t="s">
        <v>17</v>
      </c>
      <c r="C62" s="179" t="s">
        <v>5</v>
      </c>
      <c r="D62" s="180"/>
      <c r="E62" s="180"/>
      <c r="F62" s="181" t="s">
        <v>76</v>
      </c>
      <c r="G62" s="181"/>
      <c r="H62" s="181"/>
      <c r="I62" s="181" t="s">
        <v>29</v>
      </c>
      <c r="J62" s="181" t="s">
        <v>0</v>
      </c>
    </row>
    <row r="63" spans="1:10" ht="36.75" customHeight="1" x14ac:dyDescent="0.2">
      <c r="A63" s="177"/>
      <c r="B63" s="182" t="s">
        <v>77</v>
      </c>
      <c r="C63" s="183" t="s">
        <v>78</v>
      </c>
      <c r="D63" s="184"/>
      <c r="E63" s="184"/>
      <c r="F63" s="190" t="s">
        <v>24</v>
      </c>
      <c r="G63" s="191"/>
      <c r="H63" s="191"/>
      <c r="I63" s="191">
        <f>'02 2022006-023 Pol'!G8</f>
        <v>0</v>
      </c>
      <c r="J63" s="188" t="str">
        <f>IF(I93=0,"",I63/I93*100)</f>
        <v/>
      </c>
    </row>
    <row r="64" spans="1:10" ht="36.75" customHeight="1" x14ac:dyDescent="0.2">
      <c r="A64" s="177"/>
      <c r="B64" s="182" t="s">
        <v>77</v>
      </c>
      <c r="C64" s="183" t="s">
        <v>79</v>
      </c>
      <c r="D64" s="184"/>
      <c r="E64" s="184"/>
      <c r="F64" s="190" t="s">
        <v>24</v>
      </c>
      <c r="G64" s="191"/>
      <c r="H64" s="191"/>
      <c r="I64" s="191">
        <f>'02 2022006-025 Pol'!G8</f>
        <v>0</v>
      </c>
      <c r="J64" s="188" t="str">
        <f>IF(I93=0,"",I64/I93*100)</f>
        <v/>
      </c>
    </row>
    <row r="65" spans="1:10" ht="36.75" customHeight="1" x14ac:dyDescent="0.2">
      <c r="A65" s="177"/>
      <c r="B65" s="182" t="s">
        <v>80</v>
      </c>
      <c r="C65" s="183" t="s">
        <v>81</v>
      </c>
      <c r="D65" s="184"/>
      <c r="E65" s="184"/>
      <c r="F65" s="190" t="s">
        <v>24</v>
      </c>
      <c r="G65" s="191"/>
      <c r="H65" s="191"/>
      <c r="I65" s="191">
        <f>'02 2022006-022 Pol'!G99</f>
        <v>0</v>
      </c>
      <c r="J65" s="188" t="str">
        <f>IF(I93=0,"",I65/I93*100)</f>
        <v/>
      </c>
    </row>
    <row r="66" spans="1:10" ht="36.75" customHeight="1" x14ac:dyDescent="0.2">
      <c r="A66" s="177"/>
      <c r="B66" s="182" t="s">
        <v>82</v>
      </c>
      <c r="C66" s="183" t="s">
        <v>83</v>
      </c>
      <c r="D66" s="184"/>
      <c r="E66" s="184"/>
      <c r="F66" s="190" t="s">
        <v>24</v>
      </c>
      <c r="G66" s="191"/>
      <c r="H66" s="191"/>
      <c r="I66" s="191">
        <f>'02 2022006-021 Pol'!G8</f>
        <v>0</v>
      </c>
      <c r="J66" s="188" t="str">
        <f>IF(I93=0,"",I66/I93*100)</f>
        <v/>
      </c>
    </row>
    <row r="67" spans="1:10" ht="36.75" customHeight="1" x14ac:dyDescent="0.2">
      <c r="A67" s="177"/>
      <c r="B67" s="182" t="s">
        <v>84</v>
      </c>
      <c r="C67" s="183" t="s">
        <v>85</v>
      </c>
      <c r="D67" s="184"/>
      <c r="E67" s="184"/>
      <c r="F67" s="190" t="s">
        <v>24</v>
      </c>
      <c r="G67" s="191"/>
      <c r="H67" s="191"/>
      <c r="I67" s="191">
        <f>'02 2022006-021 Pol'!G24</f>
        <v>0</v>
      </c>
      <c r="J67" s="188" t="str">
        <f>IF(I93=0,"",I67/I93*100)</f>
        <v/>
      </c>
    </row>
    <row r="68" spans="1:10" ht="36.75" customHeight="1" x14ac:dyDescent="0.2">
      <c r="A68" s="177"/>
      <c r="B68" s="182" t="s">
        <v>86</v>
      </c>
      <c r="C68" s="183" t="s">
        <v>87</v>
      </c>
      <c r="D68" s="184"/>
      <c r="E68" s="184"/>
      <c r="F68" s="190" t="s">
        <v>24</v>
      </c>
      <c r="G68" s="191"/>
      <c r="H68" s="191"/>
      <c r="I68" s="191">
        <f>'02 2022006-021 Pol'!G27</f>
        <v>0</v>
      </c>
      <c r="J68" s="188" t="str">
        <f>IF(I93=0,"",I68/I93*100)</f>
        <v/>
      </c>
    </row>
    <row r="69" spans="1:10" ht="36.75" customHeight="1" x14ac:dyDescent="0.2">
      <c r="A69" s="177"/>
      <c r="B69" s="182" t="s">
        <v>88</v>
      </c>
      <c r="C69" s="183" t="s">
        <v>89</v>
      </c>
      <c r="D69" s="184"/>
      <c r="E69" s="184"/>
      <c r="F69" s="190" t="s">
        <v>24</v>
      </c>
      <c r="G69" s="191"/>
      <c r="H69" s="191"/>
      <c r="I69" s="191">
        <f>'02 2022006-021 Pol'!G59</f>
        <v>0</v>
      </c>
      <c r="J69" s="188" t="str">
        <f>IF(I93=0,"",I69/I93*100)</f>
        <v/>
      </c>
    </row>
    <row r="70" spans="1:10" ht="36.75" customHeight="1" x14ac:dyDescent="0.2">
      <c r="A70" s="177"/>
      <c r="B70" s="182" t="s">
        <v>90</v>
      </c>
      <c r="C70" s="183" t="s">
        <v>91</v>
      </c>
      <c r="D70" s="184"/>
      <c r="E70" s="184"/>
      <c r="F70" s="190" t="s">
        <v>24</v>
      </c>
      <c r="G70" s="191"/>
      <c r="H70" s="191"/>
      <c r="I70" s="191">
        <f>'02 2022006-021 Pol'!G73</f>
        <v>0</v>
      </c>
      <c r="J70" s="188" t="str">
        <f>IF(I93=0,"",I70/I93*100)</f>
        <v/>
      </c>
    </row>
    <row r="71" spans="1:10" ht="36.75" customHeight="1" x14ac:dyDescent="0.2">
      <c r="A71" s="177"/>
      <c r="B71" s="182" t="s">
        <v>92</v>
      </c>
      <c r="C71" s="183" t="s">
        <v>93</v>
      </c>
      <c r="D71" s="184"/>
      <c r="E71" s="184"/>
      <c r="F71" s="190" t="s">
        <v>24</v>
      </c>
      <c r="G71" s="191"/>
      <c r="H71" s="191"/>
      <c r="I71" s="191">
        <f>'02 2022006-021 Pol'!G80</f>
        <v>0</v>
      </c>
      <c r="J71" s="188" t="str">
        <f>IF(I93=0,"",I71/I93*100)</f>
        <v/>
      </c>
    </row>
    <row r="72" spans="1:10" ht="36.75" customHeight="1" x14ac:dyDescent="0.2">
      <c r="A72" s="177"/>
      <c r="B72" s="182" t="s">
        <v>94</v>
      </c>
      <c r="C72" s="183" t="s">
        <v>95</v>
      </c>
      <c r="D72" s="184"/>
      <c r="E72" s="184"/>
      <c r="F72" s="190" t="s">
        <v>24</v>
      </c>
      <c r="G72" s="191"/>
      <c r="H72" s="191"/>
      <c r="I72" s="191">
        <f>'02 2022006-021 Pol'!G82</f>
        <v>0</v>
      </c>
      <c r="J72" s="188" t="str">
        <f>IF(I93=0,"",I72/I93*100)</f>
        <v/>
      </c>
    </row>
    <row r="73" spans="1:10" ht="36.75" customHeight="1" x14ac:dyDescent="0.2">
      <c r="A73" s="177"/>
      <c r="B73" s="182" t="s">
        <v>96</v>
      </c>
      <c r="C73" s="183" t="s">
        <v>97</v>
      </c>
      <c r="D73" s="184"/>
      <c r="E73" s="184"/>
      <c r="F73" s="190" t="s">
        <v>24</v>
      </c>
      <c r="G73" s="191"/>
      <c r="H73" s="191"/>
      <c r="I73" s="191">
        <f>'02 2022006-021 Pol'!G90</f>
        <v>0</v>
      </c>
      <c r="J73" s="188" t="str">
        <f>IF(I93=0,"",I73/I93*100)</f>
        <v/>
      </c>
    </row>
    <row r="74" spans="1:10" ht="36.75" customHeight="1" x14ac:dyDescent="0.2">
      <c r="A74" s="177"/>
      <c r="B74" s="182" t="s">
        <v>98</v>
      </c>
      <c r="C74" s="183" t="s">
        <v>99</v>
      </c>
      <c r="D74" s="184"/>
      <c r="E74" s="184"/>
      <c r="F74" s="190" t="s">
        <v>24</v>
      </c>
      <c r="G74" s="191"/>
      <c r="H74" s="191"/>
      <c r="I74" s="191">
        <f>'02 2022006-021 Pol'!G133</f>
        <v>0</v>
      </c>
      <c r="J74" s="188" t="str">
        <f>IF(I93=0,"",I74/I93*100)</f>
        <v/>
      </c>
    </row>
    <row r="75" spans="1:10" ht="36.75" customHeight="1" x14ac:dyDescent="0.2">
      <c r="A75" s="177"/>
      <c r="B75" s="182" t="s">
        <v>100</v>
      </c>
      <c r="C75" s="183" t="s">
        <v>101</v>
      </c>
      <c r="D75" s="184"/>
      <c r="E75" s="184"/>
      <c r="F75" s="190" t="s">
        <v>25</v>
      </c>
      <c r="G75" s="191"/>
      <c r="H75" s="191"/>
      <c r="I75" s="191">
        <f>'02 2022006-021 Pol'!G136</f>
        <v>0</v>
      </c>
      <c r="J75" s="188" t="str">
        <f>IF(I93=0,"",I75/I93*100)</f>
        <v/>
      </c>
    </row>
    <row r="76" spans="1:10" ht="36.75" customHeight="1" x14ac:dyDescent="0.2">
      <c r="A76" s="177"/>
      <c r="B76" s="182" t="s">
        <v>102</v>
      </c>
      <c r="C76" s="183" t="s">
        <v>103</v>
      </c>
      <c r="D76" s="184"/>
      <c r="E76" s="184"/>
      <c r="F76" s="190" t="s">
        <v>25</v>
      </c>
      <c r="G76" s="191"/>
      <c r="H76" s="191"/>
      <c r="I76" s="191">
        <f>'02 2022006-021 Pol'!G147+'02 2022006-022 Pol'!G94</f>
        <v>0</v>
      </c>
      <c r="J76" s="188" t="str">
        <f>IF(I93=0,"",I76/I93*100)</f>
        <v/>
      </c>
    </row>
    <row r="77" spans="1:10" ht="36.75" customHeight="1" x14ac:dyDescent="0.2">
      <c r="A77" s="177"/>
      <c r="B77" s="182" t="s">
        <v>104</v>
      </c>
      <c r="C77" s="183" t="s">
        <v>105</v>
      </c>
      <c r="D77" s="184"/>
      <c r="E77" s="184"/>
      <c r="F77" s="190" t="s">
        <v>25</v>
      </c>
      <c r="G77" s="191"/>
      <c r="H77" s="191"/>
      <c r="I77" s="191">
        <f>'02 2022006-022 Pol'!G8</f>
        <v>0</v>
      </c>
      <c r="J77" s="188" t="str">
        <f>IF(I93=0,"",I77/I93*100)</f>
        <v/>
      </c>
    </row>
    <row r="78" spans="1:10" ht="36.75" customHeight="1" x14ac:dyDescent="0.2">
      <c r="A78" s="177"/>
      <c r="B78" s="182" t="s">
        <v>106</v>
      </c>
      <c r="C78" s="183" t="s">
        <v>107</v>
      </c>
      <c r="D78" s="184"/>
      <c r="E78" s="184"/>
      <c r="F78" s="190" t="s">
        <v>25</v>
      </c>
      <c r="G78" s="191"/>
      <c r="H78" s="191"/>
      <c r="I78" s="191">
        <f>'02 2022006-022 Pol'!G25</f>
        <v>0</v>
      </c>
      <c r="J78" s="188" t="str">
        <f>IF(I93=0,"",I78/I93*100)</f>
        <v/>
      </c>
    </row>
    <row r="79" spans="1:10" ht="36.75" customHeight="1" x14ac:dyDescent="0.2">
      <c r="A79" s="177"/>
      <c r="B79" s="182" t="s">
        <v>108</v>
      </c>
      <c r="C79" s="183" t="s">
        <v>109</v>
      </c>
      <c r="D79" s="184"/>
      <c r="E79" s="184"/>
      <c r="F79" s="190" t="s">
        <v>25</v>
      </c>
      <c r="G79" s="191"/>
      <c r="H79" s="191"/>
      <c r="I79" s="191">
        <f>'02 2022006-022 Pol'!G40</f>
        <v>0</v>
      </c>
      <c r="J79" s="188" t="str">
        <f>IF(I93=0,"",I79/I93*100)</f>
        <v/>
      </c>
    </row>
    <row r="80" spans="1:10" ht="36.75" customHeight="1" x14ac:dyDescent="0.2">
      <c r="A80" s="177"/>
      <c r="B80" s="182" t="s">
        <v>110</v>
      </c>
      <c r="C80" s="183" t="s">
        <v>111</v>
      </c>
      <c r="D80" s="184"/>
      <c r="E80" s="184"/>
      <c r="F80" s="190" t="s">
        <v>25</v>
      </c>
      <c r="G80" s="191"/>
      <c r="H80" s="191"/>
      <c r="I80" s="191">
        <f>'02 2022006-021 Pol'!G162</f>
        <v>0</v>
      </c>
      <c r="J80" s="188" t="str">
        <f>IF(I93=0,"",I80/I93*100)</f>
        <v/>
      </c>
    </row>
    <row r="81" spans="1:10" ht="36.75" customHeight="1" x14ac:dyDescent="0.2">
      <c r="A81" s="177"/>
      <c r="B81" s="182" t="s">
        <v>112</v>
      </c>
      <c r="C81" s="183" t="s">
        <v>113</v>
      </c>
      <c r="D81" s="184"/>
      <c r="E81" s="184"/>
      <c r="F81" s="190" t="s">
        <v>25</v>
      </c>
      <c r="G81" s="191"/>
      <c r="H81" s="191"/>
      <c r="I81" s="191">
        <f>'02 2022006-022 Pol'!G87</f>
        <v>0</v>
      </c>
      <c r="J81" s="188" t="str">
        <f>IF(I93=0,"",I81/I93*100)</f>
        <v/>
      </c>
    </row>
    <row r="82" spans="1:10" ht="36.75" customHeight="1" x14ac:dyDescent="0.2">
      <c r="A82" s="177"/>
      <c r="B82" s="182" t="s">
        <v>114</v>
      </c>
      <c r="C82" s="183" t="s">
        <v>115</v>
      </c>
      <c r="D82" s="184"/>
      <c r="E82" s="184"/>
      <c r="F82" s="190" t="s">
        <v>25</v>
      </c>
      <c r="G82" s="191"/>
      <c r="H82" s="191"/>
      <c r="I82" s="191">
        <f>'02 2022006-021 Pol'!G172</f>
        <v>0</v>
      </c>
      <c r="J82" s="188" t="str">
        <f>IF(I93=0,"",I82/I93*100)</f>
        <v/>
      </c>
    </row>
    <row r="83" spans="1:10" ht="36.75" customHeight="1" x14ac:dyDescent="0.2">
      <c r="A83" s="177"/>
      <c r="B83" s="182" t="s">
        <v>116</v>
      </c>
      <c r="C83" s="183" t="s">
        <v>117</v>
      </c>
      <c r="D83" s="184"/>
      <c r="E83" s="184"/>
      <c r="F83" s="190" t="s">
        <v>25</v>
      </c>
      <c r="G83" s="191"/>
      <c r="H83" s="191"/>
      <c r="I83" s="191">
        <f>'02 2022006-021 Pol'!G180</f>
        <v>0</v>
      </c>
      <c r="J83" s="188" t="str">
        <f>IF(I93=0,"",I83/I93*100)</f>
        <v/>
      </c>
    </row>
    <row r="84" spans="1:10" ht="36.75" customHeight="1" x14ac:dyDescent="0.2">
      <c r="A84" s="177"/>
      <c r="B84" s="182" t="s">
        <v>118</v>
      </c>
      <c r="C84" s="183" t="s">
        <v>119</v>
      </c>
      <c r="D84" s="184"/>
      <c r="E84" s="184"/>
      <c r="F84" s="190" t="s">
        <v>25</v>
      </c>
      <c r="G84" s="191"/>
      <c r="H84" s="191"/>
      <c r="I84" s="191">
        <f>'02 2022006-021 Pol'!G184</f>
        <v>0</v>
      </c>
      <c r="J84" s="188" t="str">
        <f>IF(I93=0,"",I84/I93*100)</f>
        <v/>
      </c>
    </row>
    <row r="85" spans="1:10" ht="36.75" customHeight="1" x14ac:dyDescent="0.2">
      <c r="A85" s="177"/>
      <c r="B85" s="182" t="s">
        <v>120</v>
      </c>
      <c r="C85" s="183" t="s">
        <v>121</v>
      </c>
      <c r="D85" s="184"/>
      <c r="E85" s="184"/>
      <c r="F85" s="190" t="s">
        <v>25</v>
      </c>
      <c r="G85" s="191"/>
      <c r="H85" s="191"/>
      <c r="I85" s="191">
        <f>'02 2022006-021 Pol'!G190</f>
        <v>0</v>
      </c>
      <c r="J85" s="188" t="str">
        <f>IF(I93=0,"",I85/I93*100)</f>
        <v/>
      </c>
    </row>
    <row r="86" spans="1:10" ht="36.75" customHeight="1" x14ac:dyDescent="0.2">
      <c r="A86" s="177"/>
      <c r="B86" s="182" t="s">
        <v>122</v>
      </c>
      <c r="C86" s="183" t="s">
        <v>123</v>
      </c>
      <c r="D86" s="184"/>
      <c r="E86" s="184"/>
      <c r="F86" s="190" t="s">
        <v>25</v>
      </c>
      <c r="G86" s="191"/>
      <c r="H86" s="191"/>
      <c r="I86" s="191">
        <f>'02 2022006-021 Pol'!G196</f>
        <v>0</v>
      </c>
      <c r="J86" s="188" t="str">
        <f>IF(I93=0,"",I86/I93*100)</f>
        <v/>
      </c>
    </row>
    <row r="87" spans="1:10" ht="36.75" customHeight="1" x14ac:dyDescent="0.2">
      <c r="A87" s="177"/>
      <c r="B87" s="182" t="s">
        <v>124</v>
      </c>
      <c r="C87" s="183" t="s">
        <v>125</v>
      </c>
      <c r="D87" s="184"/>
      <c r="E87" s="184"/>
      <c r="F87" s="190" t="s">
        <v>25</v>
      </c>
      <c r="G87" s="191"/>
      <c r="H87" s="191"/>
      <c r="I87" s="191">
        <f>'02 2022006-021 Pol'!G208+'02 2022006-022 Pol'!G91</f>
        <v>0</v>
      </c>
      <c r="J87" s="188" t="str">
        <f>IF(I93=0,"",I87/I93*100)</f>
        <v/>
      </c>
    </row>
    <row r="88" spans="1:10" ht="36.75" customHeight="1" x14ac:dyDescent="0.2">
      <c r="A88" s="177"/>
      <c r="B88" s="182" t="s">
        <v>126</v>
      </c>
      <c r="C88" s="183" t="s">
        <v>127</v>
      </c>
      <c r="D88" s="184"/>
      <c r="E88" s="184"/>
      <c r="F88" s="190" t="s">
        <v>25</v>
      </c>
      <c r="G88" s="191"/>
      <c r="H88" s="191"/>
      <c r="I88" s="191">
        <f>'02 2022006-021 Pol'!G211</f>
        <v>0</v>
      </c>
      <c r="J88" s="188" t="str">
        <f>IF(I93=0,"",I88/I93*100)</f>
        <v/>
      </c>
    </row>
    <row r="89" spans="1:10" ht="36.75" customHeight="1" x14ac:dyDescent="0.2">
      <c r="A89" s="177"/>
      <c r="B89" s="182" t="s">
        <v>77</v>
      </c>
      <c r="C89" s="183" t="s">
        <v>128</v>
      </c>
      <c r="D89" s="184"/>
      <c r="E89" s="184"/>
      <c r="F89" s="190" t="s">
        <v>26</v>
      </c>
      <c r="G89" s="191"/>
      <c r="H89" s="191"/>
      <c r="I89" s="191">
        <f>'02 2022006-024 Pol'!G8</f>
        <v>0</v>
      </c>
      <c r="J89" s="188" t="str">
        <f>IF(I93=0,"",I89/I93*100)</f>
        <v/>
      </c>
    </row>
    <row r="90" spans="1:10" ht="36.75" customHeight="1" x14ac:dyDescent="0.2">
      <c r="A90" s="177"/>
      <c r="B90" s="182" t="s">
        <v>129</v>
      </c>
      <c r="C90" s="183" t="s">
        <v>130</v>
      </c>
      <c r="D90" s="184"/>
      <c r="E90" s="184"/>
      <c r="F90" s="190" t="s">
        <v>26</v>
      </c>
      <c r="G90" s="191"/>
      <c r="H90" s="191"/>
      <c r="I90" s="191">
        <f>'02 2022006-024 Pol'!G13</f>
        <v>0</v>
      </c>
      <c r="J90" s="188" t="str">
        <f>IF(I93=0,"",I90/I93*100)</f>
        <v/>
      </c>
    </row>
    <row r="91" spans="1:10" ht="36.75" customHeight="1" x14ac:dyDescent="0.2">
      <c r="A91" s="177"/>
      <c r="B91" s="182" t="s">
        <v>131</v>
      </c>
      <c r="C91" s="183" t="s">
        <v>132</v>
      </c>
      <c r="D91" s="184"/>
      <c r="E91" s="184"/>
      <c r="F91" s="190" t="s">
        <v>133</v>
      </c>
      <c r="G91" s="191"/>
      <c r="H91" s="191"/>
      <c r="I91" s="191">
        <f>'02 2022006-021 Pol'!G224</f>
        <v>0</v>
      </c>
      <c r="J91" s="188" t="str">
        <f>IF(I93=0,"",I91/I93*100)</f>
        <v/>
      </c>
    </row>
    <row r="92" spans="1:10" ht="36.75" customHeight="1" x14ac:dyDescent="0.2">
      <c r="A92" s="177"/>
      <c r="B92" s="182" t="s">
        <v>134</v>
      </c>
      <c r="C92" s="183" t="s">
        <v>27</v>
      </c>
      <c r="D92" s="184"/>
      <c r="E92" s="184"/>
      <c r="F92" s="190" t="s">
        <v>134</v>
      </c>
      <c r="G92" s="191"/>
      <c r="H92" s="191"/>
      <c r="I92" s="191">
        <f>'02 2022006-020 Pol'!G8</f>
        <v>0</v>
      </c>
      <c r="J92" s="188" t="str">
        <f>IF(I93=0,"",I92/I93*100)</f>
        <v/>
      </c>
    </row>
    <row r="93" spans="1:10" ht="25.5" customHeight="1" x14ac:dyDescent="0.2">
      <c r="A93" s="178"/>
      <c r="B93" s="185" t="s">
        <v>1</v>
      </c>
      <c r="C93" s="186"/>
      <c r="D93" s="187"/>
      <c r="E93" s="187"/>
      <c r="F93" s="192"/>
      <c r="G93" s="193"/>
      <c r="H93" s="193"/>
      <c r="I93" s="193">
        <f>SUM(I63:I92)</f>
        <v>0</v>
      </c>
      <c r="J93" s="189">
        <f>SUM(J63:J92)</f>
        <v>0</v>
      </c>
    </row>
    <row r="94" spans="1:10" x14ac:dyDescent="0.2">
      <c r="F94" s="133"/>
      <c r="G94" s="133"/>
      <c r="H94" s="133"/>
      <c r="I94" s="133"/>
      <c r="J94" s="134"/>
    </row>
    <row r="95" spans="1:10" x14ac:dyDescent="0.2">
      <c r="F95" s="133"/>
      <c r="G95" s="133"/>
      <c r="H95" s="133"/>
      <c r="I95" s="133"/>
      <c r="J95" s="134"/>
    </row>
    <row r="96" spans="1:10" x14ac:dyDescent="0.2">
      <c r="F96" s="133"/>
      <c r="G96" s="133"/>
      <c r="H96" s="133"/>
      <c r="I96" s="133"/>
      <c r="J96" s="134"/>
    </row>
  </sheetData>
  <sheetProtection password="C95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95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136</v>
      </c>
      <c r="B1" s="195"/>
      <c r="C1" s="195"/>
      <c r="D1" s="195"/>
      <c r="E1" s="195"/>
      <c r="F1" s="195"/>
      <c r="G1" s="195"/>
      <c r="AG1" t="s">
        <v>137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138</v>
      </c>
      <c r="AG3" t="s">
        <v>139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140</v>
      </c>
    </row>
    <row r="5" spans="1:60" x14ac:dyDescent="0.2">
      <c r="D5" s="10"/>
    </row>
    <row r="6" spans="1:60" ht="38.25" x14ac:dyDescent="0.2">
      <c r="A6" s="206" t="s">
        <v>141</v>
      </c>
      <c r="B6" s="208" t="s">
        <v>142</v>
      </c>
      <c r="C6" s="208" t="s">
        <v>143</v>
      </c>
      <c r="D6" s="207" t="s">
        <v>144</v>
      </c>
      <c r="E6" s="206" t="s">
        <v>145</v>
      </c>
      <c r="F6" s="205" t="s">
        <v>146</v>
      </c>
      <c r="G6" s="206" t="s">
        <v>29</v>
      </c>
      <c r="H6" s="209" t="s">
        <v>30</v>
      </c>
      <c r="I6" s="209" t="s">
        <v>147</v>
      </c>
      <c r="J6" s="209" t="s">
        <v>31</v>
      </c>
      <c r="K6" s="209" t="s">
        <v>148</v>
      </c>
      <c r="L6" s="209" t="s">
        <v>149</v>
      </c>
      <c r="M6" s="209" t="s">
        <v>150</v>
      </c>
      <c r="N6" s="209" t="s">
        <v>151</v>
      </c>
      <c r="O6" s="209" t="s">
        <v>152</v>
      </c>
      <c r="P6" s="209" t="s">
        <v>153</v>
      </c>
      <c r="Q6" s="209" t="s">
        <v>154</v>
      </c>
      <c r="R6" s="209" t="s">
        <v>155</v>
      </c>
      <c r="S6" s="209" t="s">
        <v>156</v>
      </c>
      <c r="T6" s="209" t="s">
        <v>157</v>
      </c>
      <c r="U6" s="209" t="s">
        <v>158</v>
      </c>
      <c r="V6" s="209" t="s">
        <v>159</v>
      </c>
      <c r="W6" s="209" t="s">
        <v>160</v>
      </c>
      <c r="X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162</v>
      </c>
      <c r="B8" s="228" t="s">
        <v>134</v>
      </c>
      <c r="C8" s="244" t="s">
        <v>27</v>
      </c>
      <c r="D8" s="229"/>
      <c r="E8" s="230"/>
      <c r="F8" s="231"/>
      <c r="G8" s="231">
        <f>SUMIF(AG9:AG120,"&lt;&gt;NOR",G9:G120)</f>
        <v>0</v>
      </c>
      <c r="H8" s="231"/>
      <c r="I8" s="231">
        <f>SUM(I9:I120)</f>
        <v>0</v>
      </c>
      <c r="J8" s="231"/>
      <c r="K8" s="231">
        <f>SUM(K9:K120)</f>
        <v>0</v>
      </c>
      <c r="L8" s="231"/>
      <c r="M8" s="231">
        <f>SUM(M9:M120)</f>
        <v>0</v>
      </c>
      <c r="N8" s="230"/>
      <c r="O8" s="230">
        <f>SUM(O9:O120)</f>
        <v>0</v>
      </c>
      <c r="P8" s="230"/>
      <c r="Q8" s="230">
        <f>SUM(Q9:Q120)</f>
        <v>0</v>
      </c>
      <c r="R8" s="231"/>
      <c r="S8" s="231"/>
      <c r="T8" s="232"/>
      <c r="U8" s="226"/>
      <c r="V8" s="226">
        <f>SUM(V9:V120)</f>
        <v>0</v>
      </c>
      <c r="W8" s="226"/>
      <c r="X8" s="226"/>
      <c r="AG8" t="s">
        <v>163</v>
      </c>
    </row>
    <row r="9" spans="1:60" outlineLevel="1" x14ac:dyDescent="0.2">
      <c r="A9" s="233">
        <v>1</v>
      </c>
      <c r="B9" s="234" t="s">
        <v>164</v>
      </c>
      <c r="C9" s="245" t="s">
        <v>165</v>
      </c>
      <c r="D9" s="235" t="s">
        <v>166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167</v>
      </c>
      <c r="T9" s="239" t="s">
        <v>168</v>
      </c>
      <c r="U9" s="221">
        <v>0</v>
      </c>
      <c r="V9" s="221">
        <f>ROUND(E9*U9,2)</f>
        <v>0</v>
      </c>
      <c r="W9" s="221"/>
      <c r="X9" s="221" t="s">
        <v>51</v>
      </c>
      <c r="Y9" s="210"/>
      <c r="Z9" s="210"/>
      <c r="AA9" s="210"/>
      <c r="AB9" s="210"/>
      <c r="AC9" s="210"/>
      <c r="AD9" s="210"/>
      <c r="AE9" s="210"/>
      <c r="AF9" s="210"/>
      <c r="AG9" s="210" t="s">
        <v>169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170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171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3">
        <v>2</v>
      </c>
      <c r="B11" s="234" t="s">
        <v>172</v>
      </c>
      <c r="C11" s="245" t="s">
        <v>173</v>
      </c>
      <c r="D11" s="235" t="s">
        <v>166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167</v>
      </c>
      <c r="T11" s="239" t="s">
        <v>168</v>
      </c>
      <c r="U11" s="221">
        <v>0</v>
      </c>
      <c r="V11" s="221">
        <f>ROUND(E11*U11,2)</f>
        <v>0</v>
      </c>
      <c r="W11" s="221"/>
      <c r="X11" s="221" t="s">
        <v>51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6" t="s">
        <v>174</v>
      </c>
      <c r="D12" s="240"/>
      <c r="E12" s="240"/>
      <c r="F12" s="240"/>
      <c r="G12" s="240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171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1" t="str">
        <f>C12</f>
        <v>Zpracování dílenských dokumentací (výkresy výztuže, interiér,ocelové k-ce,zámečnické a truhlářské výrobky apod.)-dle smlouvy o dílo.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3</v>
      </c>
      <c r="B13" s="234" t="s">
        <v>175</v>
      </c>
      <c r="C13" s="245" t="s">
        <v>176</v>
      </c>
      <c r="D13" s="235" t="s">
        <v>166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15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167</v>
      </c>
      <c r="T13" s="239" t="s">
        <v>168</v>
      </c>
      <c r="U13" s="221">
        <v>0</v>
      </c>
      <c r="V13" s="221">
        <f>ROUND(E13*U13,2)</f>
        <v>0</v>
      </c>
      <c r="W13" s="221"/>
      <c r="X13" s="221" t="s">
        <v>51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6" t="s">
        <v>177</v>
      </c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171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17"/>
      <c r="B15" s="218"/>
      <c r="C15" s="247" t="s">
        <v>178</v>
      </c>
      <c r="D15" s="242"/>
      <c r="E15" s="242"/>
      <c r="F15" s="242"/>
      <c r="G15" s="242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1" t="str">
        <f>C15</f>
        <v>Do projektové dokumentace pro provedení stavby všech stavebních objektů a provozních souborů budou zřetelně vyznačeny všechny změny, k nimž došlo v průběhu zhotovení díla.</v>
      </c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47" t="s">
        <v>179</v>
      </c>
      <c r="D16" s="242"/>
      <c r="E16" s="242"/>
      <c r="F16" s="242"/>
      <c r="G16" s="242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171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1" t="str">
        <f>C16</f>
        <v>Ty části projektové dokumentace pro provedení stavby, u kterých nedošlo k žádným změnám, budou označeny nápisem """"beze změn"""".</v>
      </c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17"/>
      <c r="B17" s="218"/>
      <c r="C17" s="247" t="s">
        <v>180</v>
      </c>
      <c r="D17" s="242"/>
      <c r="E17" s="242"/>
      <c r="F17" s="242"/>
      <c r="G17" s="242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171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1" t="str">
        <f>C17</f>
        <v>Každý výkres dokumentace skutečného provedení stavby bude opatřen jménem a příjmením osoby, která změny zakreslila, jejím podpisem a razítkem zhotovitele.</v>
      </c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47" t="s">
        <v>181</v>
      </c>
      <c r="D18" s="242"/>
      <c r="E18" s="242"/>
      <c r="F18" s="242"/>
      <c r="G18" s="242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171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1" t="str">
        <f>C18</f>
        <v>U výkresů obsahujících změnu proti projektu pro provedení stavby bude přiložen i doklad, ze kterého bude vyplývat projednání změny s odpovědnou osobou objednatele a její souhlasné stanovisko.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182</v>
      </c>
      <c r="D19" s="223"/>
      <c r="E19" s="224"/>
      <c r="F19" s="225"/>
      <c r="G19" s="22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171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1" x14ac:dyDescent="0.2">
      <c r="A20" s="217"/>
      <c r="B20" s="218"/>
      <c r="C20" s="247" t="s">
        <v>183</v>
      </c>
      <c r="D20" s="242"/>
      <c r="E20" s="242"/>
      <c r="F20" s="242"/>
      <c r="G20" s="242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171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1" t="str">
        <f>C20</f>
        <v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8" t="s">
        <v>182</v>
      </c>
      <c r="D21" s="223"/>
      <c r="E21" s="224"/>
      <c r="F21" s="225"/>
      <c r="G21" s="22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171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 t="s">
        <v>182</v>
      </c>
      <c r="D22" s="223"/>
      <c r="E22" s="224"/>
      <c r="F22" s="225"/>
      <c r="G22" s="225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171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8" t="s">
        <v>182</v>
      </c>
      <c r="D23" s="223"/>
      <c r="E23" s="224"/>
      <c r="F23" s="225"/>
      <c r="G23" s="225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171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 t="s">
        <v>182</v>
      </c>
      <c r="D24" s="223"/>
      <c r="E24" s="224"/>
      <c r="F24" s="225"/>
      <c r="G24" s="225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171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8" t="s">
        <v>182</v>
      </c>
      <c r="D25" s="223"/>
      <c r="E25" s="224"/>
      <c r="F25" s="225"/>
      <c r="G25" s="22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171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7" t="s">
        <v>184</v>
      </c>
      <c r="D26" s="242"/>
      <c r="E26" s="242"/>
      <c r="F26" s="242"/>
      <c r="G26" s="242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171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3">
        <v>4</v>
      </c>
      <c r="B27" s="234" t="s">
        <v>185</v>
      </c>
      <c r="C27" s="245" t="s">
        <v>186</v>
      </c>
      <c r="D27" s="235" t="s">
        <v>187</v>
      </c>
      <c r="E27" s="236">
        <v>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15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/>
      <c r="S27" s="238" t="s">
        <v>188</v>
      </c>
      <c r="T27" s="239" t="s">
        <v>168</v>
      </c>
      <c r="U27" s="221">
        <v>0</v>
      </c>
      <c r="V27" s="221">
        <f>ROUND(E27*U27,2)</f>
        <v>0</v>
      </c>
      <c r="W27" s="221"/>
      <c r="X27" s="221" t="s">
        <v>51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189</v>
      </c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171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7" t="s">
        <v>190</v>
      </c>
      <c r="D29" s="242"/>
      <c r="E29" s="242"/>
      <c r="F29" s="242"/>
      <c r="G29" s="242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171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 t="s">
        <v>182</v>
      </c>
      <c r="D30" s="223"/>
      <c r="E30" s="224"/>
      <c r="F30" s="225"/>
      <c r="G30" s="225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7" t="s">
        <v>191</v>
      </c>
      <c r="D31" s="242"/>
      <c r="E31" s="242"/>
      <c r="F31" s="242"/>
      <c r="G31" s="242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171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 t="s">
        <v>182</v>
      </c>
      <c r="D32" s="223"/>
      <c r="E32" s="224"/>
      <c r="F32" s="225"/>
      <c r="G32" s="225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171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47" t="s">
        <v>192</v>
      </c>
      <c r="D33" s="242"/>
      <c r="E33" s="242"/>
      <c r="F33" s="242"/>
      <c r="G33" s="242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171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1" t="str">
        <f>C33</f>
        <v>-terénní úpravy zařízení staveniště (jsou to např.náklady na hlavní terénní úpravy: přípravu základové roviny pro uložení mobilních buněk, terénní úpravy pro zřízení provizorních komunikací apod.)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 t="s">
        <v>182</v>
      </c>
      <c r="D34" s="223"/>
      <c r="E34" s="224"/>
      <c r="F34" s="225"/>
      <c r="G34" s="225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171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17"/>
      <c r="B35" s="218"/>
      <c r="C35" s="247" t="s">
        <v>193</v>
      </c>
      <c r="D35" s="242"/>
      <c r="E35" s="242"/>
      <c r="F35" s="242"/>
      <c r="G35" s="242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171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1" t="str">
        <f>C35</f>
        <v>-náklady na stavení buňky (náklady na zřízení, demontáž a opotřebení nebo pronájem stavebních buněk, na kanceláře, stavební sklady, mobilní WC, umývárny, sprchy, apod. Náleží sem i případy, kdy jsou pro tyto účely přizpůsobeny stávající objekty.)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 t="s">
        <v>182</v>
      </c>
      <c r="D36" s="223"/>
      <c r="E36" s="224"/>
      <c r="F36" s="225"/>
      <c r="G36" s="225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171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17"/>
      <c r="B37" s="218"/>
      <c r="C37" s="247" t="s">
        <v>194</v>
      </c>
      <c r="D37" s="242"/>
      <c r="E37" s="242"/>
      <c r="F37" s="242"/>
      <c r="G37" s="242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171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1" t="str">
        <f>C37</f>
        <v>-provizorní komunikace (jedná se o náklady související se zřízením provizorních silnic,chodníků,popř.jeřábových drah,zřízení provizorních lávek,můstků,schodišť,ramp apod. a to v jakémkoliv materiálovém provedení,přes jakékoliv konstrukce či překážky sloužících k vybavení staveniště.)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7" t="s">
        <v>195</v>
      </c>
      <c r="D38" s="242"/>
      <c r="E38" s="242"/>
      <c r="F38" s="242"/>
      <c r="G38" s="242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171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8" t="s">
        <v>182</v>
      </c>
      <c r="D39" s="223"/>
      <c r="E39" s="224"/>
      <c r="F39" s="225"/>
      <c r="G39" s="225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171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7" t="s">
        <v>196</v>
      </c>
      <c r="D40" s="242"/>
      <c r="E40" s="242"/>
      <c r="F40" s="242"/>
      <c r="G40" s="242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171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8" t="s">
        <v>182</v>
      </c>
      <c r="D41" s="223"/>
      <c r="E41" s="224"/>
      <c r="F41" s="225"/>
      <c r="G41" s="225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171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1" x14ac:dyDescent="0.2">
      <c r="A42" s="217"/>
      <c r="B42" s="218"/>
      <c r="C42" s="247" t="s">
        <v>197</v>
      </c>
      <c r="D42" s="242"/>
      <c r="E42" s="242"/>
      <c r="F42" s="242"/>
      <c r="G42" s="242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171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1" t="str">
        <f>C42</f>
        <v>-náklady na provoz a údržbu vybavení staveniště (úklid staveniště po dobu realizace díla a před protokolárním předáním a převzetím díla.Provádění denního hrubého úklidu, po skončení prací každé z etap, případně části provedení čistého úklidu mokrou cestou.Provedení opatření proti vnikání prachu, nečistot a nadměrného hluku souvisejícího se stavbou do okolí.)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8" t="s">
        <v>182</v>
      </c>
      <c r="D43" s="223"/>
      <c r="E43" s="224"/>
      <c r="F43" s="225"/>
      <c r="G43" s="225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17"/>
      <c r="B44" s="218"/>
      <c r="C44" s="247" t="s">
        <v>198</v>
      </c>
      <c r="D44" s="242"/>
      <c r="E44" s="242"/>
      <c r="F44" s="242"/>
      <c r="G44" s="242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1" t="str">
        <f>C44</f>
        <v>-energie pro zařízení staveniště (náklady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energie.)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8" t="s">
        <v>182</v>
      </c>
      <c r="D45" s="223"/>
      <c r="E45" s="224"/>
      <c r="F45" s="225"/>
      <c r="G45" s="225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7" t="s">
        <v>199</v>
      </c>
      <c r="D46" s="242"/>
      <c r="E46" s="242"/>
      <c r="F46" s="242"/>
      <c r="G46" s="242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171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 t="s">
        <v>182</v>
      </c>
      <c r="D47" s="223"/>
      <c r="E47" s="224"/>
      <c r="F47" s="225"/>
      <c r="G47" s="225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171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17"/>
      <c r="B48" s="218"/>
      <c r="C48" s="247" t="s">
        <v>200</v>
      </c>
      <c r="D48" s="242"/>
      <c r="E48" s="242"/>
      <c r="F48" s="242"/>
      <c r="G48" s="242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171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1" t="str">
        <f>C48</f>
        <v>-opatření na ochranu pozemků sousedících se staveništěm (náklady na případná opatření na ochranu sousedních pozemků proti poškození a znečištění.)</v>
      </c>
      <c r="BB48" s="210"/>
      <c r="BC48" s="210"/>
      <c r="BD48" s="210"/>
      <c r="BE48" s="210"/>
      <c r="BF48" s="210"/>
      <c r="BG48" s="210"/>
      <c r="BH48" s="210"/>
    </row>
    <row r="49" spans="1:60" ht="33.75" outlineLevel="1" x14ac:dyDescent="0.2">
      <c r="A49" s="217"/>
      <c r="B49" s="218"/>
      <c r="C49" s="247" t="s">
        <v>201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171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1" t="str">
        <f>C49</f>
        <v>-dopravní značení na staveništi (jedná se o dopravní značení na staveništi a v jeho bezprostředním okolí, včetně značení staveniště pro probíhající provoz investora nebo třetích osob. Zajištění dopravního značení k dopravním omezením, jejich údržba, přemísťování po dobu realizace díla a následné odstranění po předání díla.)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 t="s">
        <v>182</v>
      </c>
      <c r="D50" s="223"/>
      <c r="E50" s="224"/>
      <c r="F50" s="225"/>
      <c r="G50" s="225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171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7" t="s">
        <v>202</v>
      </c>
      <c r="D51" s="242"/>
      <c r="E51" s="242"/>
      <c r="F51" s="242"/>
      <c r="G51" s="242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171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1" t="str">
        <f>C51</f>
        <v>-osvětlení staveniště (náklady na osvětlení jsou řešeny podle rozsahu a charakteru staveniště -vč.rozvodných skříní.)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8" t="s">
        <v>182</v>
      </c>
      <c r="D52" s="223"/>
      <c r="E52" s="224"/>
      <c r="F52" s="225"/>
      <c r="G52" s="225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171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17"/>
      <c r="B53" s="218"/>
      <c r="C53" s="247" t="s">
        <v>203</v>
      </c>
      <c r="D53" s="242"/>
      <c r="E53" s="242"/>
      <c r="F53" s="242"/>
      <c r="G53" s="242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171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1" t="str">
        <f>C53</f>
        <v>-informační tabule na staveništi (zohledňuje náklady na vyrobení a osazení informačních tabulí (označení) stavby -jejich údržba, přemísťování po dobu realizace díla a následné odstranění po předání díla. Řádné vyznačení obvodu staveniště informačními a výstražnými tabulkami.)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8" t="s">
        <v>182</v>
      </c>
      <c r="D54" s="223"/>
      <c r="E54" s="224"/>
      <c r="F54" s="225"/>
      <c r="G54" s="225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17"/>
      <c r="B55" s="218"/>
      <c r="C55" s="247" t="s">
        <v>204</v>
      </c>
      <c r="D55" s="242"/>
      <c r="E55" s="242"/>
      <c r="F55" s="242"/>
      <c r="G55" s="242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171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1" t="str">
        <f>C55</f>
        <v>-alarm, strážní služba staveniště (zabezpečení staveniště -např.technické opatření,strážní služba,zabezpečení přístupů ke skladům, apod.)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7" t="s">
        <v>205</v>
      </c>
      <c r="D56" s="242"/>
      <c r="E56" s="242"/>
      <c r="F56" s="242"/>
      <c r="G56" s="242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171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 t="s">
        <v>182</v>
      </c>
      <c r="D57" s="223"/>
      <c r="E57" s="224"/>
      <c r="F57" s="225"/>
      <c r="G57" s="225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171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33.75" outlineLevel="1" x14ac:dyDescent="0.2">
      <c r="A58" s="217"/>
      <c r="B58" s="218"/>
      <c r="C58" s="247" t="s">
        <v>206</v>
      </c>
      <c r="D58" s="242"/>
      <c r="E58" s="242"/>
      <c r="F58" s="242"/>
      <c r="G58" s="242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171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1" t="str">
        <f>C58</f>
        <v>-rozebrání, bourání a odvoz zařízení staveniště (postihuje náklady na rozebrání, bourání a odvoz veškerého zařízení staveniště,vč.přípojek energií a jejich odvoz, úklid ploch, na kterých bylo zařízení staveniště provozováno -jsou zde zahrnuty veškeré náklady této povahy mimo úpravu terénu do původního stavu)</v>
      </c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8" t="s">
        <v>182</v>
      </c>
      <c r="D59" s="223"/>
      <c r="E59" s="224"/>
      <c r="F59" s="225"/>
      <c r="G59" s="225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171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17"/>
      <c r="B60" s="218"/>
      <c r="C60" s="247" t="s">
        <v>207</v>
      </c>
      <c r="D60" s="242"/>
      <c r="E60" s="242"/>
      <c r="F60" s="242"/>
      <c r="G60" s="242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171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41" t="str">
        <f>C60</f>
        <v>-úprava terénu po zrušení zařízení staveniště (jedná se o náklady za práce, jejichž smyslem je uvedení místa zařízení staveniště do původního stavu. Uvedení všech povrchů dotčených stavbou do původního stavu-komunikace,chodníky,zeleň,…).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8" t="s">
        <v>182</v>
      </c>
      <c r="D61" s="223"/>
      <c r="E61" s="224"/>
      <c r="F61" s="225"/>
      <c r="G61" s="225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171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7" t="s">
        <v>208</v>
      </c>
      <c r="D62" s="242"/>
      <c r="E62" s="242"/>
      <c r="F62" s="242"/>
      <c r="G62" s="242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171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3">
        <v>5</v>
      </c>
      <c r="B63" s="234" t="s">
        <v>209</v>
      </c>
      <c r="C63" s="245" t="s">
        <v>210</v>
      </c>
      <c r="D63" s="235" t="s">
        <v>166</v>
      </c>
      <c r="E63" s="236">
        <v>1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15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/>
      <c r="S63" s="238" t="s">
        <v>167</v>
      </c>
      <c r="T63" s="239" t="s">
        <v>168</v>
      </c>
      <c r="U63" s="221">
        <v>0</v>
      </c>
      <c r="V63" s="221">
        <f>ROUND(E63*U63,2)</f>
        <v>0</v>
      </c>
      <c r="W63" s="221"/>
      <c r="X63" s="221" t="s">
        <v>51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6" t="s">
        <v>189</v>
      </c>
      <c r="D64" s="240"/>
      <c r="E64" s="240"/>
      <c r="F64" s="240"/>
      <c r="G64" s="240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171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1" x14ac:dyDescent="0.2">
      <c r="A65" s="217"/>
      <c r="B65" s="218"/>
      <c r="C65" s="247" t="s">
        <v>211</v>
      </c>
      <c r="D65" s="242"/>
      <c r="E65" s="242"/>
      <c r="F65" s="242"/>
      <c r="G65" s="242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171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1" t="str">
        <f>C65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vč.příslušného značení uvnitř budov i na venkovních plochách.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8" t="s">
        <v>182</v>
      </c>
      <c r="D66" s="223"/>
      <c r="E66" s="224"/>
      <c r="F66" s="225"/>
      <c r="G66" s="225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171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17"/>
      <c r="B67" s="218"/>
      <c r="C67" s="247" t="s">
        <v>247</v>
      </c>
      <c r="D67" s="242"/>
      <c r="E67" s="242"/>
      <c r="F67" s="242"/>
      <c r="G67" s="242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171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41" t="str">
        <f>C67</f>
        <v>Účelem BOZP je zajistit bezpečnost práce a ochranu zdraví na staveništi, eliminovat rizika ohrožení zdraví a majetku, zajistit ochranu životního prostředí a předejít vzniku mimořádných událostí.</v>
      </c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8" t="s">
        <v>182</v>
      </c>
      <c r="D68" s="223"/>
      <c r="E68" s="224"/>
      <c r="F68" s="225"/>
      <c r="G68" s="225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171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17"/>
      <c r="B69" s="218"/>
      <c r="C69" s="247" t="s">
        <v>212</v>
      </c>
      <c r="D69" s="242"/>
      <c r="E69" s="242"/>
      <c r="F69" s="242"/>
      <c r="G69" s="242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171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41" t="str">
        <f>C69</f>
        <v>Předpokládá se jmenování koordinátora BOZP na staveništi, určeného zadavatelem stavby k provádění stanovených činností při realizaci stavby.</v>
      </c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8" t="s">
        <v>182</v>
      </c>
      <c r="D70" s="223"/>
      <c r="E70" s="224"/>
      <c r="F70" s="225"/>
      <c r="G70" s="225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171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7" t="s">
        <v>213</v>
      </c>
      <c r="D71" s="242"/>
      <c r="E71" s="242"/>
      <c r="F71" s="242"/>
      <c r="G71" s="242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171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 t="s">
        <v>182</v>
      </c>
      <c r="D72" s="223"/>
      <c r="E72" s="224"/>
      <c r="F72" s="225"/>
      <c r="G72" s="225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171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7" t="s">
        <v>214</v>
      </c>
      <c r="D73" s="242"/>
      <c r="E73" s="242"/>
      <c r="F73" s="242"/>
      <c r="G73" s="24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171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41" t="str">
        <f>C73</f>
        <v>Bude stanoveno vymezení činnosti, rozsah prací a stanovení odpovědnosti v BOZP, rizika provádění stavby.</v>
      </c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8" t="s">
        <v>182</v>
      </c>
      <c r="D74" s="223"/>
      <c r="E74" s="224"/>
      <c r="F74" s="225"/>
      <c r="G74" s="225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171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5" outlineLevel="1" x14ac:dyDescent="0.2">
      <c r="A75" s="217"/>
      <c r="B75" s="218"/>
      <c r="C75" s="247" t="s">
        <v>215</v>
      </c>
      <c r="D75" s="242"/>
      <c r="E75" s="242"/>
      <c r="F75" s="242"/>
      <c r="G75" s="242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171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41" t="str">
        <f>C75</f>
        <v>Zajištění a zabezpečení BOZP - dodržení podmínek plánu BOZP na staveništi, technické a ochranné konstrukce a zařízení dle požadavků koordinátora BOZP (práce ve výškách), tak aby byla zajištěna bezpečná zdraví neohrožující práce po celou dobu rekonstrukce.(ochranné konstrukce, záchytné systémy, dočasná lešení, zábradlí ochranné sítě a konstrukce, technické vybavení, technické vybavení,, ochranné vybavení, dočasné ochranné konstrukce ve výškách).</v>
      </c>
      <c r="BB75" s="210"/>
      <c r="BC75" s="210"/>
      <c r="BD75" s="210"/>
      <c r="BE75" s="210"/>
      <c r="BF75" s="210"/>
      <c r="BG75" s="210"/>
      <c r="BH75" s="210"/>
    </row>
    <row r="76" spans="1:60" ht="33.75" outlineLevel="1" x14ac:dyDescent="0.2">
      <c r="A76" s="217"/>
      <c r="B76" s="218"/>
      <c r="C76" s="247" t="s">
        <v>216</v>
      </c>
      <c r="D76" s="242"/>
      <c r="E76" s="242"/>
      <c r="F76" s="242"/>
      <c r="G76" s="242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171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41" t="str">
        <f>C76</f>
        <v>Dodržení podmínek BOZP při práci ve výškách (dočasná lešení, zábradlí, ochranné sítě a konstrukce, technické vybavení, ochranné vybavení, dočasné ochranné konstrukce ve výškách, zajištění nebezpečných prostorů, stálý dozor při bouracích pracích, OOPP proti pádu z výšky, práce ve výtahové šachtě), atd.</v>
      </c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8" t="s">
        <v>182</v>
      </c>
      <c r="D77" s="223"/>
      <c r="E77" s="224"/>
      <c r="F77" s="225"/>
      <c r="G77" s="225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171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7" t="s">
        <v>217</v>
      </c>
      <c r="D78" s="242"/>
      <c r="E78" s="242"/>
      <c r="F78" s="242"/>
      <c r="G78" s="242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171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3">
        <v>6</v>
      </c>
      <c r="B79" s="234" t="s">
        <v>218</v>
      </c>
      <c r="C79" s="245" t="s">
        <v>219</v>
      </c>
      <c r="D79" s="235" t="s">
        <v>166</v>
      </c>
      <c r="E79" s="236">
        <v>1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15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/>
      <c r="S79" s="238" t="s">
        <v>167</v>
      </c>
      <c r="T79" s="239" t="s">
        <v>168</v>
      </c>
      <c r="U79" s="221">
        <v>0</v>
      </c>
      <c r="V79" s="221">
        <f>ROUND(E79*U79,2)</f>
        <v>0</v>
      </c>
      <c r="W79" s="221"/>
      <c r="X79" s="221" t="s">
        <v>51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169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6" t="s">
        <v>189</v>
      </c>
      <c r="D80" s="240"/>
      <c r="E80" s="240"/>
      <c r="F80" s="240"/>
      <c r="G80" s="240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171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7" t="s">
        <v>220</v>
      </c>
      <c r="D81" s="242"/>
      <c r="E81" s="242"/>
      <c r="F81" s="242"/>
      <c r="G81" s="242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171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17"/>
      <c r="B82" s="218"/>
      <c r="C82" s="247" t="s">
        <v>221</v>
      </c>
      <c r="D82" s="242"/>
      <c r="E82" s="242"/>
      <c r="F82" s="242"/>
      <c r="G82" s="242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171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41" t="str">
        <f>C82</f>
        <v>Před prováděním podlah budou ověřeny zkouškami vlastnosti podkladních vrstev. Jedná se o odtrhové, tlakové zkoušky a další, podmiňující kvalitní položení a funkčnost podlah."</v>
      </c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3">
        <v>7</v>
      </c>
      <c r="B83" s="234" t="s">
        <v>222</v>
      </c>
      <c r="C83" s="245" t="s">
        <v>223</v>
      </c>
      <c r="D83" s="235" t="s">
        <v>166</v>
      </c>
      <c r="E83" s="236">
        <v>1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15</v>
      </c>
      <c r="M83" s="238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8"/>
      <c r="S83" s="238" t="s">
        <v>167</v>
      </c>
      <c r="T83" s="239" t="s">
        <v>168</v>
      </c>
      <c r="U83" s="221">
        <v>0</v>
      </c>
      <c r="V83" s="221">
        <f>ROUND(E83*U83,2)</f>
        <v>0</v>
      </c>
      <c r="W83" s="221"/>
      <c r="X83" s="221" t="s">
        <v>51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169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6" t="s">
        <v>189</v>
      </c>
      <c r="D84" s="240"/>
      <c r="E84" s="240"/>
      <c r="F84" s="240"/>
      <c r="G84" s="240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171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7" t="s">
        <v>224</v>
      </c>
      <c r="D85" s="242"/>
      <c r="E85" s="242"/>
      <c r="F85" s="242"/>
      <c r="G85" s="242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171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8" t="s">
        <v>182</v>
      </c>
      <c r="D86" s="223"/>
      <c r="E86" s="224"/>
      <c r="F86" s="225"/>
      <c r="G86" s="225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171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17"/>
      <c r="B87" s="218"/>
      <c r="C87" s="247" t="s">
        <v>225</v>
      </c>
      <c r="D87" s="242"/>
      <c r="E87" s="242"/>
      <c r="F87" s="242"/>
      <c r="G87" s="242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171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41" t="str">
        <f>C87</f>
        <v>* činností souvisejících se zakázkou-tj.účastí všech zainteresovaných osob ve všech fázích přípravy,realizace i dokončení zakázky,komplexního vyzkoušení a měření, odstranění vad díla podléhajících záruční lhůtě.</v>
      </c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 t="s">
        <v>182</v>
      </c>
      <c r="D88" s="223"/>
      <c r="E88" s="224"/>
      <c r="F88" s="225"/>
      <c r="G88" s="225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171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7" t="s">
        <v>226</v>
      </c>
      <c r="D89" s="242"/>
      <c r="E89" s="242"/>
      <c r="F89" s="242"/>
      <c r="G89" s="242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171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 t="s">
        <v>182</v>
      </c>
      <c r="D90" s="223"/>
      <c r="E90" s="224"/>
      <c r="F90" s="225"/>
      <c r="G90" s="225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171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17"/>
      <c r="B91" s="218"/>
      <c r="C91" s="247" t="s">
        <v>227</v>
      </c>
      <c r="D91" s="242"/>
      <c r="E91" s="242"/>
      <c r="F91" s="242"/>
      <c r="G91" s="242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171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41" t="str">
        <f>C91</f>
        <v>* zpracování technologických postupů prováděných prací*podkladů (výkresů,rozpočtů,posudků,zkoušek,protokolů apod.)včetně zakreslování změn do výkresů, ke kterým došlo v průběhu výstavby.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8" t="s">
        <v>182</v>
      </c>
      <c r="D92" s="223"/>
      <c r="E92" s="224"/>
      <c r="F92" s="225"/>
      <c r="G92" s="225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171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7" t="s">
        <v>228</v>
      </c>
      <c r="D93" s="242"/>
      <c r="E93" s="242"/>
      <c r="F93" s="242"/>
      <c r="G93" s="242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171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41" t="str">
        <f>C93</f>
        <v>* účasti zástupců zainteresovaných stran na jednáních,zkouškách,odevzdávání a přebírání konstrukcí,objektů a celků.</v>
      </c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8" t="s">
        <v>182</v>
      </c>
      <c r="D94" s="223"/>
      <c r="E94" s="224"/>
      <c r="F94" s="225"/>
      <c r="G94" s="225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171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7" t="s">
        <v>229</v>
      </c>
      <c r="D95" s="242"/>
      <c r="E95" s="242"/>
      <c r="F95" s="242"/>
      <c r="G95" s="242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171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8" t="s">
        <v>182</v>
      </c>
      <c r="D96" s="223"/>
      <c r="E96" s="224"/>
      <c r="F96" s="225"/>
      <c r="G96" s="225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171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7" t="s">
        <v>230</v>
      </c>
      <c r="D97" s="242"/>
      <c r="E97" s="242"/>
      <c r="F97" s="242"/>
      <c r="G97" s="242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171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7" t="s">
        <v>231</v>
      </c>
      <c r="D98" s="242"/>
      <c r="E98" s="242"/>
      <c r="F98" s="242"/>
      <c r="G98" s="242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171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41" t="str">
        <f>C98</f>
        <v>*zpracování podrobné fotodokumentace v průběhu provádění stavby (zejména před zakrytím instalovaných konstrukcí a prvků instalací)</v>
      </c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8" t="s">
        <v>182</v>
      </c>
      <c r="D99" s="223"/>
      <c r="E99" s="224"/>
      <c r="F99" s="225"/>
      <c r="G99" s="225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171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7" t="s">
        <v>232</v>
      </c>
      <c r="D100" s="242"/>
      <c r="E100" s="242"/>
      <c r="F100" s="242"/>
      <c r="G100" s="242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171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8" t="s">
        <v>182</v>
      </c>
      <c r="D101" s="223"/>
      <c r="E101" s="224"/>
      <c r="F101" s="225"/>
      <c r="G101" s="225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171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17"/>
      <c r="B102" s="218"/>
      <c r="C102" s="247" t="s">
        <v>233</v>
      </c>
      <c r="D102" s="242"/>
      <c r="E102" s="242"/>
      <c r="F102" s="242"/>
      <c r="G102" s="242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171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41" t="str">
        <f>C102</f>
        <v>Zajištění a předání atestů a dokladů o požadovaných vlastnostech výrobků k předání předmětu veřejné zakázky ( vč.případných prohlášení o shodě dle zákona č. 22/1997 Sb. O technických požadavcích na výrobky).</v>
      </c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8" t="s">
        <v>182</v>
      </c>
      <c r="D103" s="223"/>
      <c r="E103" s="224"/>
      <c r="F103" s="225"/>
      <c r="G103" s="225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171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3.75" outlineLevel="1" x14ac:dyDescent="0.2">
      <c r="A104" s="217"/>
      <c r="B104" s="218"/>
      <c r="C104" s="247" t="s">
        <v>234</v>
      </c>
      <c r="D104" s="242"/>
      <c r="E104" s="242"/>
      <c r="F104" s="242"/>
      <c r="G104" s="242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171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41" t="str">
        <f>C104</f>
        <v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v>
      </c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8" t="s">
        <v>182</v>
      </c>
      <c r="D105" s="223"/>
      <c r="E105" s="224"/>
      <c r="F105" s="225"/>
      <c r="G105" s="225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171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17"/>
      <c r="B106" s="218"/>
      <c r="C106" s="247" t="s">
        <v>235</v>
      </c>
      <c r="D106" s="242"/>
      <c r="E106" s="242"/>
      <c r="F106" s="242"/>
      <c r="G106" s="242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171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41" t="str">
        <f>C106</f>
        <v>Oznámení zahájení stavebních prací správcům sítí před zahájením prací v souladu s projektovou dokumentací, platnými rozhodnutími a vyjádřeními.</v>
      </c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8" t="s">
        <v>182</v>
      </c>
      <c r="D107" s="223"/>
      <c r="E107" s="224"/>
      <c r="F107" s="225"/>
      <c r="G107" s="225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171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7" t="s">
        <v>236</v>
      </c>
      <c r="D108" s="242"/>
      <c r="E108" s="242"/>
      <c r="F108" s="242"/>
      <c r="G108" s="242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171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8" t="s">
        <v>182</v>
      </c>
      <c r="D109" s="223"/>
      <c r="E109" s="224"/>
      <c r="F109" s="225"/>
      <c r="G109" s="225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171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8" t="s">
        <v>182</v>
      </c>
      <c r="D110" s="223"/>
      <c r="E110" s="224"/>
      <c r="F110" s="225"/>
      <c r="G110" s="225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171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8" t="s">
        <v>182</v>
      </c>
      <c r="D111" s="223"/>
      <c r="E111" s="224"/>
      <c r="F111" s="225"/>
      <c r="G111" s="225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171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7" t="s">
        <v>237</v>
      </c>
      <c r="D112" s="242"/>
      <c r="E112" s="242"/>
      <c r="F112" s="242"/>
      <c r="G112" s="242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171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7" t="s">
        <v>238</v>
      </c>
      <c r="D113" s="242"/>
      <c r="E113" s="242"/>
      <c r="F113" s="242"/>
      <c r="G113" s="242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171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3">
        <v>8</v>
      </c>
      <c r="B114" s="234" t="s">
        <v>239</v>
      </c>
      <c r="C114" s="245" t="s">
        <v>240</v>
      </c>
      <c r="D114" s="235" t="s">
        <v>166</v>
      </c>
      <c r="E114" s="236">
        <v>1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15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8"/>
      <c r="S114" s="238" t="s">
        <v>167</v>
      </c>
      <c r="T114" s="239" t="s">
        <v>168</v>
      </c>
      <c r="U114" s="221">
        <v>0</v>
      </c>
      <c r="V114" s="221">
        <f>ROUND(E114*U114,2)</f>
        <v>0</v>
      </c>
      <c r="W114" s="221"/>
      <c r="X114" s="221" t="s">
        <v>51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6" t="s">
        <v>189</v>
      </c>
      <c r="D115" s="240"/>
      <c r="E115" s="240"/>
      <c r="F115" s="240"/>
      <c r="G115" s="240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171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3.75" outlineLevel="1" x14ac:dyDescent="0.2">
      <c r="A116" s="217"/>
      <c r="B116" s="218"/>
      <c r="C116" s="247" t="s">
        <v>241</v>
      </c>
      <c r="D116" s="242"/>
      <c r="E116" s="242"/>
      <c r="F116" s="242"/>
      <c r="G116" s="242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171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1" t="str">
        <f>C116</f>
        <v>Náklady na ztížené provádění stavebních prací v důsledku nepřerušeného provozu na staveništi nebo v případech nepřerušeného provozu v objektech v nichž se stavební práce provádí. Náklady na provizorní oddělení stavebních prací od provozu objektu.	Náklady na několikanásobný úklid a stěhování zařízení v průběhu výstavby."</v>
      </c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7" t="s">
        <v>242</v>
      </c>
      <c r="D117" s="242"/>
      <c r="E117" s="242"/>
      <c r="F117" s="242"/>
      <c r="G117" s="242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171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3">
        <v>9</v>
      </c>
      <c r="B118" s="234" t="s">
        <v>243</v>
      </c>
      <c r="C118" s="245" t="s">
        <v>244</v>
      </c>
      <c r="D118" s="235" t="s">
        <v>166</v>
      </c>
      <c r="E118" s="236">
        <v>1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15</v>
      </c>
      <c r="M118" s="238">
        <f>G118*(1+L118/100)</f>
        <v>0</v>
      </c>
      <c r="N118" s="236">
        <v>0</v>
      </c>
      <c r="O118" s="236">
        <f>ROUND(E118*N118,2)</f>
        <v>0</v>
      </c>
      <c r="P118" s="236">
        <v>0</v>
      </c>
      <c r="Q118" s="236">
        <f>ROUND(E118*P118,2)</f>
        <v>0</v>
      </c>
      <c r="R118" s="238"/>
      <c r="S118" s="238" t="s">
        <v>167</v>
      </c>
      <c r="T118" s="239" t="s">
        <v>168</v>
      </c>
      <c r="U118" s="221">
        <v>0</v>
      </c>
      <c r="V118" s="221">
        <f>ROUND(E118*U118,2)</f>
        <v>0</v>
      </c>
      <c r="W118" s="221"/>
      <c r="X118" s="221" t="s">
        <v>51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46" t="s">
        <v>189</v>
      </c>
      <c r="D119" s="240"/>
      <c r="E119" s="240"/>
      <c r="F119" s="240"/>
      <c r="G119" s="240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171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17"/>
      <c r="B120" s="218"/>
      <c r="C120" s="247" t="s">
        <v>245</v>
      </c>
      <c r="D120" s="242"/>
      <c r="E120" s="242"/>
      <c r="F120" s="242"/>
      <c r="G120" s="242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171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41" t="str">
        <f>C120</f>
        <v>Likvidace, odvoz a uložení odpadů ze stavby (obaly materiálů, ztratné-prořez) na skládku v souladu s ustanoveními zákona č. 185/2001 Sb., o odpadech, protokol o uložení."</v>
      </c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3"/>
      <c r="B121" s="4"/>
      <c r="C121" s="249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149</v>
      </c>
    </row>
    <row r="122" spans="1:60" x14ac:dyDescent="0.2">
      <c r="A122" s="213"/>
      <c r="B122" s="214" t="s">
        <v>29</v>
      </c>
      <c r="C122" s="250"/>
      <c r="D122" s="215"/>
      <c r="E122" s="216"/>
      <c r="F122" s="216"/>
      <c r="G122" s="243">
        <f>G8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246</v>
      </c>
    </row>
    <row r="123" spans="1:60" x14ac:dyDescent="0.2">
      <c r="C123" s="251"/>
      <c r="D123" s="10"/>
      <c r="AG123" t="s">
        <v>248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954" sheet="1"/>
  <mergeCells count="66">
    <mergeCell ref="C113:G113"/>
    <mergeCell ref="C115:G115"/>
    <mergeCell ref="C116:G116"/>
    <mergeCell ref="C117:G117"/>
    <mergeCell ref="C119:G119"/>
    <mergeCell ref="C120:G120"/>
    <mergeCell ref="C100:G100"/>
    <mergeCell ref="C102:G102"/>
    <mergeCell ref="C104:G104"/>
    <mergeCell ref="C106:G106"/>
    <mergeCell ref="C108:G108"/>
    <mergeCell ref="C112:G112"/>
    <mergeCell ref="C89:G89"/>
    <mergeCell ref="C91:G91"/>
    <mergeCell ref="C93:G93"/>
    <mergeCell ref="C95:G95"/>
    <mergeCell ref="C97:G97"/>
    <mergeCell ref="C98:G98"/>
    <mergeCell ref="C80:G80"/>
    <mergeCell ref="C81:G81"/>
    <mergeCell ref="C82:G82"/>
    <mergeCell ref="C84:G84"/>
    <mergeCell ref="C85:G85"/>
    <mergeCell ref="C87:G87"/>
    <mergeCell ref="C69:G69"/>
    <mergeCell ref="C71:G71"/>
    <mergeCell ref="C73:G73"/>
    <mergeCell ref="C75:G75"/>
    <mergeCell ref="C76:G76"/>
    <mergeCell ref="C78:G78"/>
    <mergeCell ref="C58:G58"/>
    <mergeCell ref="C60:G60"/>
    <mergeCell ref="C62:G62"/>
    <mergeCell ref="C64:G64"/>
    <mergeCell ref="C65:G65"/>
    <mergeCell ref="C67:G67"/>
    <mergeCell ref="C48:G48"/>
    <mergeCell ref="C49:G49"/>
    <mergeCell ref="C51:G51"/>
    <mergeCell ref="C53:G53"/>
    <mergeCell ref="C55:G55"/>
    <mergeCell ref="C56:G56"/>
    <mergeCell ref="C37:G37"/>
    <mergeCell ref="C38:G38"/>
    <mergeCell ref="C40:G40"/>
    <mergeCell ref="C42:G42"/>
    <mergeCell ref="C44:G44"/>
    <mergeCell ref="C46:G46"/>
    <mergeCell ref="C26:G26"/>
    <mergeCell ref="C28:G28"/>
    <mergeCell ref="C29:G29"/>
    <mergeCell ref="C31:G31"/>
    <mergeCell ref="C33:G33"/>
    <mergeCell ref="C35:G35"/>
    <mergeCell ref="C14:G14"/>
    <mergeCell ref="C15:G15"/>
    <mergeCell ref="C16:G16"/>
    <mergeCell ref="C17:G17"/>
    <mergeCell ref="C18:G18"/>
    <mergeCell ref="C20:G2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136</v>
      </c>
      <c r="B1" s="195"/>
      <c r="C1" s="195"/>
      <c r="D1" s="195"/>
      <c r="E1" s="195"/>
      <c r="F1" s="195"/>
      <c r="G1" s="195"/>
      <c r="AG1" t="s">
        <v>137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138</v>
      </c>
      <c r="AG3" t="s">
        <v>139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140</v>
      </c>
    </row>
    <row r="5" spans="1:60" x14ac:dyDescent="0.2">
      <c r="D5" s="10"/>
    </row>
    <row r="6" spans="1:60" ht="38.25" x14ac:dyDescent="0.2">
      <c r="A6" s="206" t="s">
        <v>141</v>
      </c>
      <c r="B6" s="208" t="s">
        <v>142</v>
      </c>
      <c r="C6" s="208" t="s">
        <v>143</v>
      </c>
      <c r="D6" s="207" t="s">
        <v>144</v>
      </c>
      <c r="E6" s="206" t="s">
        <v>145</v>
      </c>
      <c r="F6" s="205" t="s">
        <v>146</v>
      </c>
      <c r="G6" s="206" t="s">
        <v>29</v>
      </c>
      <c r="H6" s="209" t="s">
        <v>30</v>
      </c>
      <c r="I6" s="209" t="s">
        <v>147</v>
      </c>
      <c r="J6" s="209" t="s">
        <v>31</v>
      </c>
      <c r="K6" s="209" t="s">
        <v>148</v>
      </c>
      <c r="L6" s="209" t="s">
        <v>149</v>
      </c>
      <c r="M6" s="209" t="s">
        <v>150</v>
      </c>
      <c r="N6" s="209" t="s">
        <v>151</v>
      </c>
      <c r="O6" s="209" t="s">
        <v>152</v>
      </c>
      <c r="P6" s="209" t="s">
        <v>153</v>
      </c>
      <c r="Q6" s="209" t="s">
        <v>154</v>
      </c>
      <c r="R6" s="209" t="s">
        <v>155</v>
      </c>
      <c r="S6" s="209" t="s">
        <v>156</v>
      </c>
      <c r="T6" s="209" t="s">
        <v>157</v>
      </c>
      <c r="U6" s="209" t="s">
        <v>158</v>
      </c>
      <c r="V6" s="209" t="s">
        <v>159</v>
      </c>
      <c r="W6" s="209" t="s">
        <v>160</v>
      </c>
      <c r="X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162</v>
      </c>
      <c r="B8" s="228" t="s">
        <v>82</v>
      </c>
      <c r="C8" s="244" t="s">
        <v>83</v>
      </c>
      <c r="D8" s="229"/>
      <c r="E8" s="230"/>
      <c r="F8" s="231"/>
      <c r="G8" s="231">
        <f>SUMIF(AG9:AG23,"&lt;&gt;NOR",G9:G23)</f>
        <v>0</v>
      </c>
      <c r="H8" s="231"/>
      <c r="I8" s="231">
        <f>SUM(I9:I23)</f>
        <v>0</v>
      </c>
      <c r="J8" s="231"/>
      <c r="K8" s="231">
        <f>SUM(K9:K23)</f>
        <v>0</v>
      </c>
      <c r="L8" s="231"/>
      <c r="M8" s="231">
        <f>SUM(M9:M23)</f>
        <v>0</v>
      </c>
      <c r="N8" s="230"/>
      <c r="O8" s="230">
        <f>SUM(O9:O23)</f>
        <v>2.97</v>
      </c>
      <c r="P8" s="230"/>
      <c r="Q8" s="230">
        <f>SUM(Q9:Q23)</f>
        <v>0</v>
      </c>
      <c r="R8" s="231"/>
      <c r="S8" s="231"/>
      <c r="T8" s="232"/>
      <c r="U8" s="226"/>
      <c r="V8" s="226">
        <f>SUM(V9:V23)</f>
        <v>21.080000000000002</v>
      </c>
      <c r="W8" s="226"/>
      <c r="X8" s="226"/>
      <c r="AG8" t="s">
        <v>163</v>
      </c>
    </row>
    <row r="9" spans="1:60" ht="33.75" outlineLevel="1" x14ac:dyDescent="0.2">
      <c r="A9" s="233">
        <v>1</v>
      </c>
      <c r="B9" s="234" t="s">
        <v>249</v>
      </c>
      <c r="C9" s="245" t="s">
        <v>250</v>
      </c>
      <c r="D9" s="235" t="s">
        <v>251</v>
      </c>
      <c r="E9" s="236">
        <v>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0.1017</v>
      </c>
      <c r="O9" s="236">
        <f>ROUND(E9*N9,2)</f>
        <v>0.2</v>
      </c>
      <c r="P9" s="236">
        <v>0</v>
      </c>
      <c r="Q9" s="236">
        <f>ROUND(E9*P9,2)</f>
        <v>0</v>
      </c>
      <c r="R9" s="238" t="s">
        <v>252</v>
      </c>
      <c r="S9" s="238" t="s">
        <v>188</v>
      </c>
      <c r="T9" s="239" t="s">
        <v>188</v>
      </c>
      <c r="U9" s="221">
        <v>0.71499999999999997</v>
      </c>
      <c r="V9" s="221">
        <f>ROUND(E9*U9,2)</f>
        <v>1.43</v>
      </c>
      <c r="W9" s="221"/>
      <c r="X9" s="221" t="s">
        <v>253</v>
      </c>
      <c r="Y9" s="210"/>
      <c r="Z9" s="210"/>
      <c r="AA9" s="210"/>
      <c r="AB9" s="210"/>
      <c r="AC9" s="210"/>
      <c r="AD9" s="210"/>
      <c r="AE9" s="210"/>
      <c r="AF9" s="210"/>
      <c r="AG9" s="210" t="s">
        <v>254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8" t="s">
        <v>255</v>
      </c>
      <c r="D10" s="258"/>
      <c r="E10" s="258"/>
      <c r="F10" s="258"/>
      <c r="G10" s="258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9" t="s">
        <v>257</v>
      </c>
      <c r="D11" s="252"/>
      <c r="E11" s="253">
        <v>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258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3">
        <v>2</v>
      </c>
      <c r="B12" s="234" t="s">
        <v>259</v>
      </c>
      <c r="C12" s="245" t="s">
        <v>260</v>
      </c>
      <c r="D12" s="235" t="s">
        <v>261</v>
      </c>
      <c r="E12" s="236">
        <v>9.1039999999999992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15</v>
      </c>
      <c r="M12" s="238">
        <f>G12*(1+L12/100)</f>
        <v>0</v>
      </c>
      <c r="N12" s="236">
        <v>7.4709999999999999E-2</v>
      </c>
      <c r="O12" s="236">
        <f>ROUND(E12*N12,2)</f>
        <v>0.68</v>
      </c>
      <c r="P12" s="236">
        <v>0</v>
      </c>
      <c r="Q12" s="236">
        <f>ROUND(E12*P12,2)</f>
        <v>0</v>
      </c>
      <c r="R12" s="238" t="s">
        <v>262</v>
      </c>
      <c r="S12" s="238" t="s">
        <v>188</v>
      </c>
      <c r="T12" s="239" t="s">
        <v>188</v>
      </c>
      <c r="U12" s="221">
        <v>0.52915000000000001</v>
      </c>
      <c r="V12" s="221">
        <f>ROUND(E12*U12,2)</f>
        <v>4.82</v>
      </c>
      <c r="W12" s="221"/>
      <c r="X12" s="221" t="s">
        <v>253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254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8" t="s">
        <v>263</v>
      </c>
      <c r="D13" s="258"/>
      <c r="E13" s="258"/>
      <c r="F13" s="258"/>
      <c r="G13" s="258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256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9" t="s">
        <v>264</v>
      </c>
      <c r="D14" s="252"/>
      <c r="E14" s="253">
        <v>9.1039999999999992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258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3</v>
      </c>
      <c r="B15" s="234" t="s">
        <v>265</v>
      </c>
      <c r="C15" s="245" t="s">
        <v>266</v>
      </c>
      <c r="D15" s="235" t="s">
        <v>261</v>
      </c>
      <c r="E15" s="236">
        <v>18.456250000000001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15</v>
      </c>
      <c r="M15" s="238">
        <f>G15*(1+L15/100)</f>
        <v>0</v>
      </c>
      <c r="N15" s="236">
        <v>0.11219</v>
      </c>
      <c r="O15" s="236">
        <f>ROUND(E15*N15,2)</f>
        <v>2.0699999999999998</v>
      </c>
      <c r="P15" s="236">
        <v>0</v>
      </c>
      <c r="Q15" s="236">
        <f>ROUND(E15*P15,2)</f>
        <v>0</v>
      </c>
      <c r="R15" s="238" t="s">
        <v>262</v>
      </c>
      <c r="S15" s="238" t="s">
        <v>188</v>
      </c>
      <c r="T15" s="239" t="s">
        <v>188</v>
      </c>
      <c r="U15" s="221">
        <v>0.55488999999999999</v>
      </c>
      <c r="V15" s="221">
        <f>ROUND(E15*U15,2)</f>
        <v>10.24</v>
      </c>
      <c r="W15" s="221"/>
      <c r="X15" s="221" t="s">
        <v>253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8" t="s">
        <v>263</v>
      </c>
      <c r="D16" s="258"/>
      <c r="E16" s="258"/>
      <c r="F16" s="258"/>
      <c r="G16" s="258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9" t="s">
        <v>267</v>
      </c>
      <c r="D17" s="252"/>
      <c r="E17" s="253">
        <v>8.58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258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9" t="s">
        <v>268</v>
      </c>
      <c r="D18" s="252"/>
      <c r="E18" s="253">
        <v>8.2362500000000001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258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9" t="s">
        <v>269</v>
      </c>
      <c r="D19" s="252"/>
      <c r="E19" s="253">
        <v>1.64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258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3">
        <v>4</v>
      </c>
      <c r="B20" s="234" t="s">
        <v>270</v>
      </c>
      <c r="C20" s="245" t="s">
        <v>271</v>
      </c>
      <c r="D20" s="235" t="s">
        <v>272</v>
      </c>
      <c r="E20" s="236">
        <v>20.6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15</v>
      </c>
      <c r="M20" s="238">
        <f>G20*(1+L20/100)</f>
        <v>0</v>
      </c>
      <c r="N20" s="236">
        <v>1.0200000000000001E-3</v>
      </c>
      <c r="O20" s="236">
        <f>ROUND(E20*N20,2)</f>
        <v>0.02</v>
      </c>
      <c r="P20" s="236">
        <v>0</v>
      </c>
      <c r="Q20" s="236">
        <f>ROUND(E20*P20,2)</f>
        <v>0</v>
      </c>
      <c r="R20" s="238" t="s">
        <v>262</v>
      </c>
      <c r="S20" s="238" t="s">
        <v>188</v>
      </c>
      <c r="T20" s="239" t="s">
        <v>188</v>
      </c>
      <c r="U20" s="221">
        <v>0.223</v>
      </c>
      <c r="V20" s="221">
        <f>ROUND(E20*U20,2)</f>
        <v>4.59</v>
      </c>
      <c r="W20" s="221"/>
      <c r="X20" s="221" t="s">
        <v>253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254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8" t="s">
        <v>273</v>
      </c>
      <c r="D21" s="258"/>
      <c r="E21" s="258"/>
      <c r="F21" s="258"/>
      <c r="G21" s="258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9" t="s">
        <v>274</v>
      </c>
      <c r="D22" s="252"/>
      <c r="E22" s="253">
        <v>16.5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258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9" t="s">
        <v>275</v>
      </c>
      <c r="D23" s="252"/>
      <c r="E23" s="253">
        <v>4.0999999999999996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258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7" t="s">
        <v>162</v>
      </c>
      <c r="B24" s="228" t="s">
        <v>84</v>
      </c>
      <c r="C24" s="244" t="s">
        <v>85</v>
      </c>
      <c r="D24" s="229"/>
      <c r="E24" s="230"/>
      <c r="F24" s="231"/>
      <c r="G24" s="231">
        <f>SUMIF(AG25:AG26,"&lt;&gt;NOR",G25:G26)</f>
        <v>0</v>
      </c>
      <c r="H24" s="231"/>
      <c r="I24" s="231">
        <f>SUM(I25:I26)</f>
        <v>0</v>
      </c>
      <c r="J24" s="231"/>
      <c r="K24" s="231">
        <f>SUM(K25:K26)</f>
        <v>0</v>
      </c>
      <c r="L24" s="231"/>
      <c r="M24" s="231">
        <f>SUM(M25:M26)</f>
        <v>0</v>
      </c>
      <c r="N24" s="230"/>
      <c r="O24" s="230">
        <f>SUM(O25:O26)</f>
        <v>0.11</v>
      </c>
      <c r="P24" s="230"/>
      <c r="Q24" s="230">
        <f>SUM(Q25:Q26)</f>
        <v>0</v>
      </c>
      <c r="R24" s="231"/>
      <c r="S24" s="231"/>
      <c r="T24" s="232"/>
      <c r="U24" s="226"/>
      <c r="V24" s="226">
        <f>SUM(V25:V26)</f>
        <v>8.3000000000000007</v>
      </c>
      <c r="W24" s="226"/>
      <c r="X24" s="226"/>
      <c r="AG24" t="s">
        <v>163</v>
      </c>
    </row>
    <row r="25" spans="1:60" ht="33.75" outlineLevel="1" x14ac:dyDescent="0.2">
      <c r="A25" s="233">
        <v>5</v>
      </c>
      <c r="B25" s="234" t="s">
        <v>276</v>
      </c>
      <c r="C25" s="245" t="s">
        <v>277</v>
      </c>
      <c r="D25" s="235" t="s">
        <v>261</v>
      </c>
      <c r="E25" s="236">
        <v>8.74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15</v>
      </c>
      <c r="M25" s="238">
        <f>G25*(1+L25/100)</f>
        <v>0</v>
      </c>
      <c r="N25" s="236">
        <v>1.2529999999999999E-2</v>
      </c>
      <c r="O25" s="236">
        <f>ROUND(E25*N25,2)</f>
        <v>0.11</v>
      </c>
      <c r="P25" s="236">
        <v>0</v>
      </c>
      <c r="Q25" s="236">
        <f>ROUND(E25*P25,2)</f>
        <v>0</v>
      </c>
      <c r="R25" s="238" t="s">
        <v>262</v>
      </c>
      <c r="S25" s="238" t="s">
        <v>188</v>
      </c>
      <c r="T25" s="239" t="s">
        <v>188</v>
      </c>
      <c r="U25" s="221">
        <v>0.95</v>
      </c>
      <c r="V25" s="221">
        <f>ROUND(E25*U25,2)</f>
        <v>8.3000000000000007</v>
      </c>
      <c r="W25" s="221"/>
      <c r="X25" s="221" t="s">
        <v>253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254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9" t="s">
        <v>278</v>
      </c>
      <c r="D26" s="252"/>
      <c r="E26" s="253">
        <v>8.74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258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7" t="s">
        <v>162</v>
      </c>
      <c r="B27" s="228" t="s">
        <v>86</v>
      </c>
      <c r="C27" s="244" t="s">
        <v>87</v>
      </c>
      <c r="D27" s="229"/>
      <c r="E27" s="230"/>
      <c r="F27" s="231"/>
      <c r="G27" s="231">
        <f>SUMIF(AG28:AG58,"&lt;&gt;NOR",G28:G58)</f>
        <v>0</v>
      </c>
      <c r="H27" s="231"/>
      <c r="I27" s="231">
        <f>SUM(I28:I58)</f>
        <v>0</v>
      </c>
      <c r="J27" s="231"/>
      <c r="K27" s="231">
        <f>SUM(K28:K58)</f>
        <v>0</v>
      </c>
      <c r="L27" s="231"/>
      <c r="M27" s="231">
        <f>SUM(M28:M58)</f>
        <v>0</v>
      </c>
      <c r="N27" s="230"/>
      <c r="O27" s="230">
        <f>SUM(O28:O58)</f>
        <v>4.0199999999999996</v>
      </c>
      <c r="P27" s="230"/>
      <c r="Q27" s="230">
        <f>SUM(Q28:Q58)</f>
        <v>0</v>
      </c>
      <c r="R27" s="231"/>
      <c r="S27" s="231"/>
      <c r="T27" s="232"/>
      <c r="U27" s="226"/>
      <c r="V27" s="226">
        <f>SUM(V28:V58)</f>
        <v>107.84</v>
      </c>
      <c r="W27" s="226"/>
      <c r="X27" s="226"/>
      <c r="AG27" t="s">
        <v>163</v>
      </c>
    </row>
    <row r="28" spans="1:60" outlineLevel="1" x14ac:dyDescent="0.2">
      <c r="A28" s="233">
        <v>6</v>
      </c>
      <c r="B28" s="234" t="s">
        <v>279</v>
      </c>
      <c r="C28" s="245" t="s">
        <v>280</v>
      </c>
      <c r="D28" s="235" t="s">
        <v>261</v>
      </c>
      <c r="E28" s="236">
        <v>10.35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15</v>
      </c>
      <c r="M28" s="238">
        <f>G28*(1+L28/100)</f>
        <v>0</v>
      </c>
      <c r="N28" s="236">
        <v>4.0000000000000003E-5</v>
      </c>
      <c r="O28" s="236">
        <f>ROUND(E28*N28,2)</f>
        <v>0</v>
      </c>
      <c r="P28" s="236">
        <v>0</v>
      </c>
      <c r="Q28" s="236">
        <f>ROUND(E28*P28,2)</f>
        <v>0</v>
      </c>
      <c r="R28" s="238" t="s">
        <v>262</v>
      </c>
      <c r="S28" s="238" t="s">
        <v>188</v>
      </c>
      <c r="T28" s="239" t="s">
        <v>188</v>
      </c>
      <c r="U28" s="221">
        <v>7.8E-2</v>
      </c>
      <c r="V28" s="221">
        <f>ROUND(E28*U28,2)</f>
        <v>0.81</v>
      </c>
      <c r="W28" s="221"/>
      <c r="X28" s="221" t="s">
        <v>253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254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17"/>
      <c r="B29" s="218"/>
      <c r="C29" s="268" t="s">
        <v>281</v>
      </c>
      <c r="D29" s="258"/>
      <c r="E29" s="258"/>
      <c r="F29" s="258"/>
      <c r="G29" s="258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256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1" t="str">
        <f>C29</f>
        <v>které se zřizují před úpravami povrchu, a obalení osazených dveřních zárubní před znečištěním při úpravách povrchu nástřikem plastických maltovin včetně pozdějšího odkrytí,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9" t="s">
        <v>282</v>
      </c>
      <c r="D30" s="252"/>
      <c r="E30" s="253">
        <v>10.35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258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3">
        <v>7</v>
      </c>
      <c r="B31" s="234" t="s">
        <v>283</v>
      </c>
      <c r="C31" s="245" t="s">
        <v>284</v>
      </c>
      <c r="D31" s="235" t="s">
        <v>261</v>
      </c>
      <c r="E31" s="236">
        <v>7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15</v>
      </c>
      <c r="M31" s="238">
        <f>G31*(1+L31/100)</f>
        <v>0</v>
      </c>
      <c r="N31" s="236">
        <v>6.8000000000000005E-2</v>
      </c>
      <c r="O31" s="236">
        <f>ROUND(E31*N31,2)</f>
        <v>0.48</v>
      </c>
      <c r="P31" s="236">
        <v>0</v>
      </c>
      <c r="Q31" s="236">
        <f>ROUND(E31*P31,2)</f>
        <v>0</v>
      </c>
      <c r="R31" s="238" t="s">
        <v>252</v>
      </c>
      <c r="S31" s="238" t="s">
        <v>188</v>
      </c>
      <c r="T31" s="239" t="s">
        <v>188</v>
      </c>
      <c r="U31" s="221">
        <v>0.71397999999999995</v>
      </c>
      <c r="V31" s="221">
        <f>ROUND(E31*U31,2)</f>
        <v>5</v>
      </c>
      <c r="W31" s="221"/>
      <c r="X31" s="221" t="s">
        <v>253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254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8" t="s">
        <v>285</v>
      </c>
      <c r="D32" s="258"/>
      <c r="E32" s="258"/>
      <c r="F32" s="258"/>
      <c r="G32" s="258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9" t="s">
        <v>286</v>
      </c>
      <c r="D33" s="252"/>
      <c r="E33" s="253">
        <v>2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258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9" t="s">
        <v>287</v>
      </c>
      <c r="D34" s="252"/>
      <c r="E34" s="253">
        <v>5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258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3">
        <v>8</v>
      </c>
      <c r="B35" s="234" t="s">
        <v>288</v>
      </c>
      <c r="C35" s="245" t="s">
        <v>289</v>
      </c>
      <c r="D35" s="235" t="s">
        <v>261</v>
      </c>
      <c r="E35" s="236">
        <v>97.381500000000003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15</v>
      </c>
      <c r="M35" s="238">
        <f>G35*(1+L35/100)</f>
        <v>0</v>
      </c>
      <c r="N35" s="236">
        <v>2.46E-2</v>
      </c>
      <c r="O35" s="236">
        <f>ROUND(E35*N35,2)</f>
        <v>2.4</v>
      </c>
      <c r="P35" s="236">
        <v>0</v>
      </c>
      <c r="Q35" s="236">
        <f>ROUND(E35*P35,2)</f>
        <v>0</v>
      </c>
      <c r="R35" s="238" t="s">
        <v>252</v>
      </c>
      <c r="S35" s="238" t="s">
        <v>188</v>
      </c>
      <c r="T35" s="239" t="s">
        <v>188</v>
      </c>
      <c r="U35" s="221">
        <v>0.42759999999999998</v>
      </c>
      <c r="V35" s="221">
        <f>ROUND(E35*U35,2)</f>
        <v>41.64</v>
      </c>
      <c r="W35" s="221"/>
      <c r="X35" s="221" t="s">
        <v>253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254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9" t="s">
        <v>290</v>
      </c>
      <c r="D36" s="252"/>
      <c r="E36" s="253">
        <v>47.697000000000003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258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9" t="s">
        <v>291</v>
      </c>
      <c r="D37" s="252"/>
      <c r="E37" s="253">
        <v>49.6845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258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3">
        <v>9</v>
      </c>
      <c r="B38" s="234" t="s">
        <v>292</v>
      </c>
      <c r="C38" s="245" t="s">
        <v>293</v>
      </c>
      <c r="D38" s="235" t="s">
        <v>261</v>
      </c>
      <c r="E38" s="236">
        <v>6.085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15</v>
      </c>
      <c r="M38" s="238">
        <f>G38*(1+L38/100)</f>
        <v>0</v>
      </c>
      <c r="N38" s="236">
        <v>3.4909999999999997E-2</v>
      </c>
      <c r="O38" s="236">
        <f>ROUND(E38*N38,2)</f>
        <v>0.21</v>
      </c>
      <c r="P38" s="236">
        <v>0</v>
      </c>
      <c r="Q38" s="236">
        <f>ROUND(E38*P38,2)</f>
        <v>0</v>
      </c>
      <c r="R38" s="238" t="s">
        <v>252</v>
      </c>
      <c r="S38" s="238" t="s">
        <v>188</v>
      </c>
      <c r="T38" s="239" t="s">
        <v>188</v>
      </c>
      <c r="U38" s="221">
        <v>1.1841699999999999</v>
      </c>
      <c r="V38" s="221">
        <f>ROUND(E38*U38,2)</f>
        <v>7.21</v>
      </c>
      <c r="W38" s="221"/>
      <c r="X38" s="221" t="s">
        <v>253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254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8" t="s">
        <v>294</v>
      </c>
      <c r="D39" s="258"/>
      <c r="E39" s="258"/>
      <c r="F39" s="258"/>
      <c r="G39" s="258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1" t="str">
        <f>C39</f>
        <v>okenního nebo dveřního, z pomocného pracovního lešení o výšce podlahy do 1900 mm a pro zatížení do 1,5 kPa,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9" t="s">
        <v>295</v>
      </c>
      <c r="D40" s="252"/>
      <c r="E40" s="253">
        <v>2.3849999999999998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258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9" t="s">
        <v>296</v>
      </c>
      <c r="D41" s="252"/>
      <c r="E41" s="253">
        <v>3.7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258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3">
        <v>10</v>
      </c>
      <c r="B42" s="234" t="s">
        <v>297</v>
      </c>
      <c r="C42" s="245" t="s">
        <v>298</v>
      </c>
      <c r="D42" s="235" t="s">
        <v>261</v>
      </c>
      <c r="E42" s="236">
        <v>123.82925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15</v>
      </c>
      <c r="M42" s="238">
        <f>G42*(1+L42/100)</f>
        <v>0</v>
      </c>
      <c r="N42" s="236">
        <v>6.3499999999999997E-3</v>
      </c>
      <c r="O42" s="236">
        <f>ROUND(E42*N42,2)</f>
        <v>0.79</v>
      </c>
      <c r="P42" s="236">
        <v>0</v>
      </c>
      <c r="Q42" s="236">
        <f>ROUND(E42*P42,2)</f>
        <v>0</v>
      </c>
      <c r="R42" s="238" t="s">
        <v>262</v>
      </c>
      <c r="S42" s="238" t="s">
        <v>188</v>
      </c>
      <c r="T42" s="239" t="s">
        <v>188</v>
      </c>
      <c r="U42" s="221">
        <v>0.31900000000000001</v>
      </c>
      <c r="V42" s="221">
        <f>ROUND(E42*U42,2)</f>
        <v>39.5</v>
      </c>
      <c r="W42" s="221"/>
      <c r="X42" s="221" t="s">
        <v>253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254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17"/>
      <c r="B43" s="218"/>
      <c r="C43" s="268" t="s">
        <v>299</v>
      </c>
      <c r="D43" s="258"/>
      <c r="E43" s="258"/>
      <c r="F43" s="258"/>
      <c r="G43" s="258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256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1" t="str">
        <f>C43</f>
        <v>na rovném povrchu vnitřních stěn, pilířů, svislých panelových konstrukcí, s nejnutnějším obroušením podkladu (pemzou apod.) a oprášením,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9" t="s">
        <v>300</v>
      </c>
      <c r="D44" s="252"/>
      <c r="E44" s="253">
        <v>10.748250000000001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258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9" t="s">
        <v>301</v>
      </c>
      <c r="D45" s="252"/>
      <c r="E45" s="253">
        <v>2.31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258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9" t="s">
        <v>302</v>
      </c>
      <c r="D46" s="252"/>
      <c r="E46" s="253">
        <v>11.079499999999999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258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9" t="s">
        <v>303</v>
      </c>
      <c r="D47" s="252"/>
      <c r="E47" s="253">
        <v>2.31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258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9" t="s">
        <v>304</v>
      </c>
      <c r="D48" s="252"/>
      <c r="E48" s="253">
        <v>97.381500000000003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258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3">
        <v>11</v>
      </c>
      <c r="B49" s="234" t="s">
        <v>305</v>
      </c>
      <c r="C49" s="245" t="s">
        <v>306</v>
      </c>
      <c r="D49" s="235" t="s">
        <v>261</v>
      </c>
      <c r="E49" s="236">
        <v>37.787750000000003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15</v>
      </c>
      <c r="M49" s="238">
        <f>G49*(1+L49/100)</f>
        <v>0</v>
      </c>
      <c r="N49" s="236">
        <v>3.6700000000000001E-3</v>
      </c>
      <c r="O49" s="236">
        <f>ROUND(E49*N49,2)</f>
        <v>0.14000000000000001</v>
      </c>
      <c r="P49" s="236">
        <v>0</v>
      </c>
      <c r="Q49" s="236">
        <f>ROUND(E49*P49,2)</f>
        <v>0</v>
      </c>
      <c r="R49" s="238" t="s">
        <v>262</v>
      </c>
      <c r="S49" s="238" t="s">
        <v>188</v>
      </c>
      <c r="T49" s="239" t="s">
        <v>188</v>
      </c>
      <c r="U49" s="221">
        <v>0.36199999999999999</v>
      </c>
      <c r="V49" s="221">
        <f>ROUND(E49*U49,2)</f>
        <v>13.68</v>
      </c>
      <c r="W49" s="221"/>
      <c r="X49" s="221" t="s">
        <v>253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254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9" t="s">
        <v>307</v>
      </c>
      <c r="D50" s="252"/>
      <c r="E50" s="253">
        <v>7.35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258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9" t="s">
        <v>308</v>
      </c>
      <c r="D51" s="252"/>
      <c r="E51" s="253">
        <v>3.99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258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70" t="s">
        <v>309</v>
      </c>
      <c r="D52" s="254"/>
      <c r="E52" s="255">
        <v>11.34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258</v>
      </c>
      <c r="AH52" s="210">
        <v>1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9" t="s">
        <v>310</v>
      </c>
      <c r="D53" s="252"/>
      <c r="E53" s="253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258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9" t="s">
        <v>300</v>
      </c>
      <c r="D54" s="252"/>
      <c r="E54" s="253">
        <v>10.748250000000001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258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9" t="s">
        <v>301</v>
      </c>
      <c r="D55" s="252"/>
      <c r="E55" s="253">
        <v>2.31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258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9" t="s">
        <v>302</v>
      </c>
      <c r="D56" s="252"/>
      <c r="E56" s="253">
        <v>11.079499999999999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258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9" t="s">
        <v>303</v>
      </c>
      <c r="D57" s="252"/>
      <c r="E57" s="253">
        <v>2.31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258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70" t="s">
        <v>309</v>
      </c>
      <c r="D58" s="254"/>
      <c r="E58" s="255">
        <v>26.447749999999999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258</v>
      </c>
      <c r="AH58" s="210">
        <v>1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7" t="s">
        <v>162</v>
      </c>
      <c r="B59" s="228" t="s">
        <v>88</v>
      </c>
      <c r="C59" s="244" t="s">
        <v>89</v>
      </c>
      <c r="D59" s="229"/>
      <c r="E59" s="230"/>
      <c r="F59" s="231"/>
      <c r="G59" s="231">
        <f>SUMIF(AG60:AG72,"&lt;&gt;NOR",G60:G72)</f>
        <v>0</v>
      </c>
      <c r="H59" s="231"/>
      <c r="I59" s="231">
        <f>SUM(I60:I72)</f>
        <v>0</v>
      </c>
      <c r="J59" s="231"/>
      <c r="K59" s="231">
        <f>SUM(K60:K72)</f>
        <v>0</v>
      </c>
      <c r="L59" s="231"/>
      <c r="M59" s="231">
        <f>SUM(M60:M72)</f>
        <v>0</v>
      </c>
      <c r="N59" s="230"/>
      <c r="O59" s="230">
        <f>SUM(O60:O72)</f>
        <v>1.6900000000000002</v>
      </c>
      <c r="P59" s="230"/>
      <c r="Q59" s="230">
        <f>SUM(Q60:Q72)</f>
        <v>0</v>
      </c>
      <c r="R59" s="231"/>
      <c r="S59" s="231"/>
      <c r="T59" s="232"/>
      <c r="U59" s="226"/>
      <c r="V59" s="226">
        <f>SUM(V60:V72)</f>
        <v>4.17</v>
      </c>
      <c r="W59" s="226"/>
      <c r="X59" s="226"/>
      <c r="AG59" t="s">
        <v>163</v>
      </c>
    </row>
    <row r="60" spans="1:60" outlineLevel="1" x14ac:dyDescent="0.2">
      <c r="A60" s="233">
        <v>12</v>
      </c>
      <c r="B60" s="234" t="s">
        <v>311</v>
      </c>
      <c r="C60" s="245" t="s">
        <v>312</v>
      </c>
      <c r="D60" s="235" t="s">
        <v>313</v>
      </c>
      <c r="E60" s="236">
        <v>0.52439999999999998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15</v>
      </c>
      <c r="M60" s="238">
        <f>G60*(1+L60/100)</f>
        <v>0</v>
      </c>
      <c r="N60" s="236">
        <v>2.5249999999999999</v>
      </c>
      <c r="O60" s="236">
        <f>ROUND(E60*N60,2)</f>
        <v>1.32</v>
      </c>
      <c r="P60" s="236">
        <v>0</v>
      </c>
      <c r="Q60" s="236">
        <f>ROUND(E60*P60,2)</f>
        <v>0</v>
      </c>
      <c r="R60" s="238" t="s">
        <v>262</v>
      </c>
      <c r="S60" s="238" t="s">
        <v>188</v>
      </c>
      <c r="T60" s="239" t="s">
        <v>188</v>
      </c>
      <c r="U60" s="221">
        <v>3.2130000000000001</v>
      </c>
      <c r="V60" s="221">
        <f>ROUND(E60*U60,2)</f>
        <v>1.68</v>
      </c>
      <c r="W60" s="221"/>
      <c r="X60" s="221" t="s">
        <v>253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254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8" t="s">
        <v>314</v>
      </c>
      <c r="D61" s="258"/>
      <c r="E61" s="258"/>
      <c r="F61" s="258"/>
      <c r="G61" s="258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256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9" t="s">
        <v>315</v>
      </c>
      <c r="D62" s="252"/>
      <c r="E62" s="253">
        <v>0.52439999999999998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258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3">
        <v>13</v>
      </c>
      <c r="B63" s="234" t="s">
        <v>316</v>
      </c>
      <c r="C63" s="245" t="s">
        <v>317</v>
      </c>
      <c r="D63" s="235" t="s">
        <v>313</v>
      </c>
      <c r="E63" s="236">
        <v>0.1295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15</v>
      </c>
      <c r="M63" s="238">
        <f>G63*(1+L63/100)</f>
        <v>0</v>
      </c>
      <c r="N63" s="236">
        <v>2.5</v>
      </c>
      <c r="O63" s="236">
        <f>ROUND(E63*N63,2)</f>
        <v>0.32</v>
      </c>
      <c r="P63" s="236">
        <v>0</v>
      </c>
      <c r="Q63" s="236">
        <f>ROUND(E63*P63,2)</f>
        <v>0</v>
      </c>
      <c r="R63" s="238" t="s">
        <v>252</v>
      </c>
      <c r="S63" s="238" t="s">
        <v>188</v>
      </c>
      <c r="T63" s="239" t="s">
        <v>188</v>
      </c>
      <c r="U63" s="221">
        <v>4.4000000000000004</v>
      </c>
      <c r="V63" s="221">
        <f>ROUND(E63*U63,2)</f>
        <v>0.56999999999999995</v>
      </c>
      <c r="W63" s="221"/>
      <c r="X63" s="221" t="s">
        <v>253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254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8" t="s">
        <v>318</v>
      </c>
      <c r="D64" s="258"/>
      <c r="E64" s="258"/>
      <c r="F64" s="258"/>
      <c r="G64" s="258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9" t="s">
        <v>319</v>
      </c>
      <c r="D65" s="252"/>
      <c r="E65" s="253">
        <v>6.275E-2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258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9" t="s">
        <v>320</v>
      </c>
      <c r="D66" s="252"/>
      <c r="E66" s="253">
        <v>6.6750000000000004E-2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258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3">
        <v>14</v>
      </c>
      <c r="B67" s="234" t="s">
        <v>321</v>
      </c>
      <c r="C67" s="245" t="s">
        <v>322</v>
      </c>
      <c r="D67" s="235" t="s">
        <v>313</v>
      </c>
      <c r="E67" s="236">
        <v>0.52439999999999998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15</v>
      </c>
      <c r="M67" s="238">
        <f>G67*(1+L67/100)</f>
        <v>0</v>
      </c>
      <c r="N67" s="236">
        <v>0.04</v>
      </c>
      <c r="O67" s="236">
        <f>ROUND(E67*N67,2)</f>
        <v>0.02</v>
      </c>
      <c r="P67" s="236">
        <v>0</v>
      </c>
      <c r="Q67" s="236">
        <f>ROUND(E67*P67,2)</f>
        <v>0</v>
      </c>
      <c r="R67" s="238" t="s">
        <v>262</v>
      </c>
      <c r="S67" s="238" t="s">
        <v>188</v>
      </c>
      <c r="T67" s="239" t="s">
        <v>188</v>
      </c>
      <c r="U67" s="221">
        <v>2.7</v>
      </c>
      <c r="V67" s="221">
        <f>ROUND(E67*U67,2)</f>
        <v>1.42</v>
      </c>
      <c r="W67" s="221"/>
      <c r="X67" s="221" t="s">
        <v>253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254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8" t="s">
        <v>323</v>
      </c>
      <c r="D68" s="258"/>
      <c r="E68" s="258"/>
      <c r="F68" s="258"/>
      <c r="G68" s="258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256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9" t="s">
        <v>324</v>
      </c>
      <c r="D69" s="252"/>
      <c r="E69" s="253">
        <v>0.52439999999999998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258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3">
        <v>15</v>
      </c>
      <c r="B70" s="234" t="s">
        <v>325</v>
      </c>
      <c r="C70" s="245" t="s">
        <v>326</v>
      </c>
      <c r="D70" s="235" t="s">
        <v>327</v>
      </c>
      <c r="E70" s="236">
        <v>3.2689999999999997E-2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15</v>
      </c>
      <c r="M70" s="238">
        <f>G70*(1+L70/100)</f>
        <v>0</v>
      </c>
      <c r="N70" s="236">
        <v>1.0662499999999999</v>
      </c>
      <c r="O70" s="236">
        <f>ROUND(E70*N70,2)</f>
        <v>0.03</v>
      </c>
      <c r="P70" s="236">
        <v>0</v>
      </c>
      <c r="Q70" s="236">
        <f>ROUND(E70*P70,2)</f>
        <v>0</v>
      </c>
      <c r="R70" s="238" t="s">
        <v>262</v>
      </c>
      <c r="S70" s="238" t="s">
        <v>188</v>
      </c>
      <c r="T70" s="239" t="s">
        <v>188</v>
      </c>
      <c r="U70" s="221">
        <v>15.231</v>
      </c>
      <c r="V70" s="221">
        <f>ROUND(E70*U70,2)</f>
        <v>0.5</v>
      </c>
      <c r="W70" s="221"/>
      <c r="X70" s="221" t="s">
        <v>253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254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8" t="s">
        <v>328</v>
      </c>
      <c r="D71" s="258"/>
      <c r="E71" s="258"/>
      <c r="F71" s="258"/>
      <c r="G71" s="258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256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9" t="s">
        <v>329</v>
      </c>
      <c r="D72" s="252"/>
      <c r="E72" s="253">
        <v>3.2689999999999997E-2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258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7" t="s">
        <v>162</v>
      </c>
      <c r="B73" s="228" t="s">
        <v>90</v>
      </c>
      <c r="C73" s="244" t="s">
        <v>91</v>
      </c>
      <c r="D73" s="229"/>
      <c r="E73" s="230"/>
      <c r="F73" s="231"/>
      <c r="G73" s="231">
        <f>SUMIF(AG74:AG79,"&lt;&gt;NOR",G74:G79)</f>
        <v>0</v>
      </c>
      <c r="H73" s="231"/>
      <c r="I73" s="231">
        <f>SUM(I74:I79)</f>
        <v>0</v>
      </c>
      <c r="J73" s="231"/>
      <c r="K73" s="231">
        <f>SUM(K74:K79)</f>
        <v>0</v>
      </c>
      <c r="L73" s="231"/>
      <c r="M73" s="231">
        <f>SUM(M74:M79)</f>
        <v>0</v>
      </c>
      <c r="N73" s="230"/>
      <c r="O73" s="230">
        <f>SUM(O74:O79)</f>
        <v>1.35</v>
      </c>
      <c r="P73" s="230"/>
      <c r="Q73" s="230">
        <f>SUM(Q74:Q79)</f>
        <v>0</v>
      </c>
      <c r="R73" s="231"/>
      <c r="S73" s="231"/>
      <c r="T73" s="232"/>
      <c r="U73" s="226"/>
      <c r="V73" s="226">
        <f>SUM(V74:V79)</f>
        <v>25</v>
      </c>
      <c r="W73" s="226"/>
      <c r="X73" s="226"/>
      <c r="AG73" t="s">
        <v>163</v>
      </c>
    </row>
    <row r="74" spans="1:60" ht="101.25" outlineLevel="1" x14ac:dyDescent="0.2">
      <c r="A74" s="233">
        <v>16</v>
      </c>
      <c r="B74" s="234" t="s">
        <v>330</v>
      </c>
      <c r="C74" s="245" t="s">
        <v>331</v>
      </c>
      <c r="D74" s="235" t="s">
        <v>251</v>
      </c>
      <c r="E74" s="236">
        <v>2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15</v>
      </c>
      <c r="M74" s="238">
        <f>G74*(1+L74/100)</f>
        <v>0</v>
      </c>
      <c r="N74" s="236">
        <v>4.5249999999999999E-2</v>
      </c>
      <c r="O74" s="236">
        <f>ROUND(E74*N74,2)</f>
        <v>0.09</v>
      </c>
      <c r="P74" s="236">
        <v>0</v>
      </c>
      <c r="Q74" s="236">
        <f>ROUND(E74*P74,2)</f>
        <v>0</v>
      </c>
      <c r="R74" s="238" t="s">
        <v>262</v>
      </c>
      <c r="S74" s="238" t="s">
        <v>188</v>
      </c>
      <c r="T74" s="239" t="s">
        <v>188</v>
      </c>
      <c r="U74" s="221">
        <v>1.5</v>
      </c>
      <c r="V74" s="221">
        <f>ROUND(E74*U74,2)</f>
        <v>3</v>
      </c>
      <c r="W74" s="221"/>
      <c r="X74" s="221" t="s">
        <v>253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254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8" t="s">
        <v>332</v>
      </c>
      <c r="D75" s="258"/>
      <c r="E75" s="258"/>
      <c r="F75" s="258"/>
      <c r="G75" s="258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3">
        <v>17</v>
      </c>
      <c r="B76" s="234" t="s">
        <v>333</v>
      </c>
      <c r="C76" s="245" t="s">
        <v>334</v>
      </c>
      <c r="D76" s="235" t="s">
        <v>251</v>
      </c>
      <c r="E76" s="236">
        <v>2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15</v>
      </c>
      <c r="M76" s="238">
        <f>G76*(1+L76/100)</f>
        <v>0</v>
      </c>
      <c r="N76" s="236">
        <v>0.60863999999999996</v>
      </c>
      <c r="O76" s="236">
        <f>ROUND(E76*N76,2)</f>
        <v>1.22</v>
      </c>
      <c r="P76" s="236">
        <v>0</v>
      </c>
      <c r="Q76" s="236">
        <f>ROUND(E76*P76,2)</f>
        <v>0</v>
      </c>
      <c r="R76" s="238" t="s">
        <v>262</v>
      </c>
      <c r="S76" s="238" t="s">
        <v>188</v>
      </c>
      <c r="T76" s="239" t="s">
        <v>188</v>
      </c>
      <c r="U76" s="221">
        <v>10.999000000000001</v>
      </c>
      <c r="V76" s="221">
        <f>ROUND(E76*U76,2)</f>
        <v>22</v>
      </c>
      <c r="W76" s="221"/>
      <c r="X76" s="221" t="s">
        <v>253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254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17"/>
      <c r="B77" s="218"/>
      <c r="C77" s="268" t="s">
        <v>335</v>
      </c>
      <c r="D77" s="258"/>
      <c r="E77" s="258"/>
      <c r="F77" s="258"/>
      <c r="G77" s="258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256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1" t="str">
        <f>C77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9" t="s">
        <v>257</v>
      </c>
      <c r="D78" s="252"/>
      <c r="E78" s="253">
        <v>2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258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59">
        <v>18</v>
      </c>
      <c r="B79" s="260" t="s">
        <v>336</v>
      </c>
      <c r="C79" s="271" t="s">
        <v>337</v>
      </c>
      <c r="D79" s="261" t="s">
        <v>251</v>
      </c>
      <c r="E79" s="262">
        <v>2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15</v>
      </c>
      <c r="M79" s="264">
        <f>G79*(1+L79/100)</f>
        <v>0</v>
      </c>
      <c r="N79" s="262">
        <v>1.84E-2</v>
      </c>
      <c r="O79" s="262">
        <f>ROUND(E79*N79,2)</f>
        <v>0.04</v>
      </c>
      <c r="P79" s="262">
        <v>0</v>
      </c>
      <c r="Q79" s="262">
        <f>ROUND(E79*P79,2)</f>
        <v>0</v>
      </c>
      <c r="R79" s="264" t="s">
        <v>338</v>
      </c>
      <c r="S79" s="264" t="s">
        <v>188</v>
      </c>
      <c r="T79" s="265" t="s">
        <v>188</v>
      </c>
      <c r="U79" s="221">
        <v>0</v>
      </c>
      <c r="V79" s="221">
        <f>ROUND(E79*U79,2)</f>
        <v>0</v>
      </c>
      <c r="W79" s="221"/>
      <c r="X79" s="221" t="s">
        <v>339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7" t="s">
        <v>162</v>
      </c>
      <c r="B80" s="228" t="s">
        <v>92</v>
      </c>
      <c r="C80" s="244" t="s">
        <v>93</v>
      </c>
      <c r="D80" s="229"/>
      <c r="E80" s="230"/>
      <c r="F80" s="231"/>
      <c r="G80" s="231">
        <f>SUMIF(AG81:AG81,"&lt;&gt;NOR",G81:G81)</f>
        <v>0</v>
      </c>
      <c r="H80" s="231"/>
      <c r="I80" s="231">
        <f>SUM(I81:I81)</f>
        <v>0</v>
      </c>
      <c r="J80" s="231"/>
      <c r="K80" s="231">
        <f>SUM(K81:K81)</f>
        <v>0</v>
      </c>
      <c r="L80" s="231"/>
      <c r="M80" s="231">
        <f>SUM(M81:M81)</f>
        <v>0</v>
      </c>
      <c r="N80" s="230"/>
      <c r="O80" s="230">
        <f>SUM(O81:O81)</f>
        <v>0.03</v>
      </c>
      <c r="P80" s="230"/>
      <c r="Q80" s="230">
        <f>SUM(Q81:Q81)</f>
        <v>0</v>
      </c>
      <c r="R80" s="231"/>
      <c r="S80" s="231"/>
      <c r="T80" s="232"/>
      <c r="U80" s="226"/>
      <c r="V80" s="226">
        <f>SUM(V81:V81)</f>
        <v>4.25</v>
      </c>
      <c r="W80" s="226"/>
      <c r="X80" s="226"/>
      <c r="AG80" t="s">
        <v>163</v>
      </c>
    </row>
    <row r="81" spans="1:60" outlineLevel="1" x14ac:dyDescent="0.2">
      <c r="A81" s="259">
        <v>19</v>
      </c>
      <c r="B81" s="260" t="s">
        <v>341</v>
      </c>
      <c r="C81" s="271" t="s">
        <v>342</v>
      </c>
      <c r="D81" s="261" t="s">
        <v>261</v>
      </c>
      <c r="E81" s="262">
        <v>24</v>
      </c>
      <c r="F81" s="263"/>
      <c r="G81" s="264">
        <f>ROUND(E81*F81,2)</f>
        <v>0</v>
      </c>
      <c r="H81" s="263"/>
      <c r="I81" s="264">
        <f>ROUND(E81*H81,2)</f>
        <v>0</v>
      </c>
      <c r="J81" s="263"/>
      <c r="K81" s="264">
        <f>ROUND(E81*J81,2)</f>
        <v>0</v>
      </c>
      <c r="L81" s="264">
        <v>15</v>
      </c>
      <c r="M81" s="264">
        <f>G81*(1+L81/100)</f>
        <v>0</v>
      </c>
      <c r="N81" s="262">
        <v>1.2099999999999999E-3</v>
      </c>
      <c r="O81" s="262">
        <f>ROUND(E81*N81,2)</f>
        <v>0.03</v>
      </c>
      <c r="P81" s="262">
        <v>0</v>
      </c>
      <c r="Q81" s="262">
        <f>ROUND(E81*P81,2)</f>
        <v>0</v>
      </c>
      <c r="R81" s="264" t="s">
        <v>343</v>
      </c>
      <c r="S81" s="264" t="s">
        <v>188</v>
      </c>
      <c r="T81" s="265" t="s">
        <v>188</v>
      </c>
      <c r="U81" s="221">
        <v>0.17699999999999999</v>
      </c>
      <c r="V81" s="221">
        <f>ROUND(E81*U81,2)</f>
        <v>4.25</v>
      </c>
      <c r="W81" s="221"/>
      <c r="X81" s="221" t="s">
        <v>253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254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7" t="s">
        <v>162</v>
      </c>
      <c r="B82" s="228" t="s">
        <v>94</v>
      </c>
      <c r="C82" s="244" t="s">
        <v>95</v>
      </c>
      <c r="D82" s="229"/>
      <c r="E82" s="230"/>
      <c r="F82" s="231"/>
      <c r="G82" s="231">
        <f>SUMIF(AG83:AG89,"&lt;&gt;NOR",G83:G89)</f>
        <v>0</v>
      </c>
      <c r="H82" s="231"/>
      <c r="I82" s="231">
        <f>SUM(I83:I89)</f>
        <v>0</v>
      </c>
      <c r="J82" s="231"/>
      <c r="K82" s="231">
        <f>SUM(K83:K89)</f>
        <v>0</v>
      </c>
      <c r="L82" s="231"/>
      <c r="M82" s="231">
        <f>SUM(M83:M89)</f>
        <v>0</v>
      </c>
      <c r="N82" s="230"/>
      <c r="O82" s="230">
        <f>SUM(O83:O89)</f>
        <v>0</v>
      </c>
      <c r="P82" s="230"/>
      <c r="Q82" s="230">
        <f>SUM(Q83:Q89)</f>
        <v>0</v>
      </c>
      <c r="R82" s="231"/>
      <c r="S82" s="231"/>
      <c r="T82" s="232"/>
      <c r="U82" s="226"/>
      <c r="V82" s="226">
        <f>SUM(V83:V89)</f>
        <v>16.899999999999999</v>
      </c>
      <c r="W82" s="226"/>
      <c r="X82" s="226"/>
      <c r="AG82" t="s">
        <v>163</v>
      </c>
    </row>
    <row r="83" spans="1:60" ht="56.25" outlineLevel="1" x14ac:dyDescent="0.2">
      <c r="A83" s="233">
        <v>20</v>
      </c>
      <c r="B83" s="234" t="s">
        <v>344</v>
      </c>
      <c r="C83" s="245" t="s">
        <v>345</v>
      </c>
      <c r="D83" s="235" t="s">
        <v>261</v>
      </c>
      <c r="E83" s="236">
        <v>54.87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15</v>
      </c>
      <c r="M83" s="238">
        <f>G83*(1+L83/100)</f>
        <v>0</v>
      </c>
      <c r="N83" s="236">
        <v>4.0000000000000003E-5</v>
      </c>
      <c r="O83" s="236">
        <f>ROUND(E83*N83,2)</f>
        <v>0</v>
      </c>
      <c r="P83" s="236">
        <v>0</v>
      </c>
      <c r="Q83" s="236">
        <f>ROUND(E83*P83,2)</f>
        <v>0</v>
      </c>
      <c r="R83" s="238" t="s">
        <v>262</v>
      </c>
      <c r="S83" s="238" t="s">
        <v>188</v>
      </c>
      <c r="T83" s="239" t="s">
        <v>188</v>
      </c>
      <c r="U83" s="221">
        <v>0.308</v>
      </c>
      <c r="V83" s="221">
        <f>ROUND(E83*U83,2)</f>
        <v>16.899999999999999</v>
      </c>
      <c r="W83" s="221"/>
      <c r="X83" s="221" t="s">
        <v>253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254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9" t="s">
        <v>346</v>
      </c>
      <c r="D84" s="252"/>
      <c r="E84" s="253">
        <v>54.87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258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3">
        <v>21</v>
      </c>
      <c r="B85" s="234" t="s">
        <v>347</v>
      </c>
      <c r="C85" s="245" t="s">
        <v>348</v>
      </c>
      <c r="D85" s="235" t="s">
        <v>261</v>
      </c>
      <c r="E85" s="236">
        <v>150.9726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15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/>
      <c r="S85" s="238" t="s">
        <v>167</v>
      </c>
      <c r="T85" s="239" t="s">
        <v>168</v>
      </c>
      <c r="U85" s="221">
        <v>0</v>
      </c>
      <c r="V85" s="221">
        <f>ROUND(E85*U85,2)</f>
        <v>0</v>
      </c>
      <c r="W85" s="221"/>
      <c r="X85" s="221" t="s">
        <v>253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254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9" t="s">
        <v>349</v>
      </c>
      <c r="D86" s="252"/>
      <c r="E86" s="253">
        <v>124.57259999999999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258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9" t="s">
        <v>350</v>
      </c>
      <c r="D87" s="252"/>
      <c r="E87" s="253">
        <v>26.4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258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3">
        <v>22</v>
      </c>
      <c r="B88" s="234" t="s">
        <v>351</v>
      </c>
      <c r="C88" s="245" t="s">
        <v>352</v>
      </c>
      <c r="D88" s="235" t="s">
        <v>261</v>
      </c>
      <c r="E88" s="236">
        <v>15.9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15</v>
      </c>
      <c r="M88" s="238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8"/>
      <c r="S88" s="238" t="s">
        <v>167</v>
      </c>
      <c r="T88" s="239" t="s">
        <v>168</v>
      </c>
      <c r="U88" s="221">
        <v>0</v>
      </c>
      <c r="V88" s="221">
        <f>ROUND(E88*U88,2)</f>
        <v>0</v>
      </c>
      <c r="W88" s="221"/>
      <c r="X88" s="221" t="s">
        <v>253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254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69" t="s">
        <v>353</v>
      </c>
      <c r="D89" s="252"/>
      <c r="E89" s="253">
        <v>15.9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258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27" t="s">
        <v>162</v>
      </c>
      <c r="B90" s="228" t="s">
        <v>96</v>
      </c>
      <c r="C90" s="244" t="s">
        <v>97</v>
      </c>
      <c r="D90" s="229"/>
      <c r="E90" s="230"/>
      <c r="F90" s="231"/>
      <c r="G90" s="231">
        <f>SUMIF(AG91:AG132,"&lt;&gt;NOR",G91:G132)</f>
        <v>0</v>
      </c>
      <c r="H90" s="231"/>
      <c r="I90" s="231">
        <f>SUM(I91:I132)</f>
        <v>0</v>
      </c>
      <c r="J90" s="231"/>
      <c r="K90" s="231">
        <f>SUM(K91:K132)</f>
        <v>0</v>
      </c>
      <c r="L90" s="231"/>
      <c r="M90" s="231">
        <f>SUM(M91:M132)</f>
        <v>0</v>
      </c>
      <c r="N90" s="230"/>
      <c r="O90" s="230">
        <f>SUM(O91:O132)</f>
        <v>0.12</v>
      </c>
      <c r="P90" s="230"/>
      <c r="Q90" s="230">
        <f>SUM(Q91:Q132)</f>
        <v>10.66</v>
      </c>
      <c r="R90" s="231"/>
      <c r="S90" s="231"/>
      <c r="T90" s="232"/>
      <c r="U90" s="226"/>
      <c r="V90" s="226">
        <f>SUM(V91:V132)</f>
        <v>82.970000000000013</v>
      </c>
      <c r="W90" s="226"/>
      <c r="X90" s="226"/>
      <c r="AG90" t="s">
        <v>163</v>
      </c>
    </row>
    <row r="91" spans="1:60" outlineLevel="1" x14ac:dyDescent="0.2">
      <c r="A91" s="233">
        <v>23</v>
      </c>
      <c r="B91" s="234" t="s">
        <v>354</v>
      </c>
      <c r="C91" s="245" t="s">
        <v>355</v>
      </c>
      <c r="D91" s="235" t="s">
        <v>261</v>
      </c>
      <c r="E91" s="236">
        <v>2.5760000000000001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15</v>
      </c>
      <c r="M91" s="238">
        <f>G91*(1+L91/100)</f>
        <v>0</v>
      </c>
      <c r="N91" s="236">
        <v>6.7000000000000002E-4</v>
      </c>
      <c r="O91" s="236">
        <f>ROUND(E91*N91,2)</f>
        <v>0</v>
      </c>
      <c r="P91" s="236">
        <v>0.31900000000000001</v>
      </c>
      <c r="Q91" s="236">
        <f>ROUND(E91*P91,2)</f>
        <v>0.82</v>
      </c>
      <c r="R91" s="238" t="s">
        <v>356</v>
      </c>
      <c r="S91" s="238" t="s">
        <v>188</v>
      </c>
      <c r="T91" s="239" t="s">
        <v>188</v>
      </c>
      <c r="U91" s="221">
        <v>0.317</v>
      </c>
      <c r="V91" s="221">
        <f>ROUND(E91*U91,2)</f>
        <v>0.82</v>
      </c>
      <c r="W91" s="221"/>
      <c r="X91" s="221" t="s">
        <v>253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254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17"/>
      <c r="B92" s="218"/>
      <c r="C92" s="268" t="s">
        <v>357</v>
      </c>
      <c r="D92" s="258"/>
      <c r="E92" s="258"/>
      <c r="F92" s="258"/>
      <c r="G92" s="258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256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41" t="str">
        <f>C92</f>
        <v>nebo vybourání otvorů průřezové plochy přes 4 m2 v příčkách, včetně pomocného lešení o výšce podlahy do 1900 mm a pro zatížení do 1,5 kPa  (150 kg/m2),</v>
      </c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9" t="s">
        <v>358</v>
      </c>
      <c r="D93" s="252"/>
      <c r="E93" s="253">
        <v>0.93600000000000005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258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9" t="s">
        <v>359</v>
      </c>
      <c r="D94" s="252"/>
      <c r="E94" s="253">
        <v>1.64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258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3">
        <v>24</v>
      </c>
      <c r="B95" s="234" t="s">
        <v>360</v>
      </c>
      <c r="C95" s="245" t="s">
        <v>361</v>
      </c>
      <c r="D95" s="235" t="s">
        <v>261</v>
      </c>
      <c r="E95" s="236">
        <v>25.521999999999998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15</v>
      </c>
      <c r="M95" s="238">
        <f>G95*(1+L95/100)</f>
        <v>0</v>
      </c>
      <c r="N95" s="236">
        <v>6.7000000000000002E-4</v>
      </c>
      <c r="O95" s="236">
        <f>ROUND(E95*N95,2)</f>
        <v>0.02</v>
      </c>
      <c r="P95" s="236">
        <v>0.154</v>
      </c>
      <c r="Q95" s="236">
        <f>ROUND(E95*P95,2)</f>
        <v>3.93</v>
      </c>
      <c r="R95" s="238" t="s">
        <v>356</v>
      </c>
      <c r="S95" s="238" t="s">
        <v>188</v>
      </c>
      <c r="T95" s="239" t="s">
        <v>188</v>
      </c>
      <c r="U95" s="221">
        <v>0.21</v>
      </c>
      <c r="V95" s="221">
        <f>ROUND(E95*U95,2)</f>
        <v>5.36</v>
      </c>
      <c r="W95" s="221"/>
      <c r="X95" s="221" t="s">
        <v>253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254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17"/>
      <c r="B96" s="218"/>
      <c r="C96" s="268" t="s">
        <v>357</v>
      </c>
      <c r="D96" s="258"/>
      <c r="E96" s="258"/>
      <c r="F96" s="258"/>
      <c r="G96" s="258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256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41" t="str">
        <f>C96</f>
        <v>nebo vybourání otvorů průřezové plochy přes 4 m2 v příčkách, včetně pomocného lešení o výšce podlahy do 1900 mm a pro zatížení do 1,5 kPa  (150 kg/m2),</v>
      </c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9" t="s">
        <v>362</v>
      </c>
      <c r="D97" s="252"/>
      <c r="E97" s="253">
        <v>12.211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258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69" t="s">
        <v>363</v>
      </c>
      <c r="D98" s="252"/>
      <c r="E98" s="253">
        <v>13.311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258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3">
        <v>25</v>
      </c>
      <c r="B99" s="234" t="s">
        <v>364</v>
      </c>
      <c r="C99" s="245" t="s">
        <v>365</v>
      </c>
      <c r="D99" s="235" t="s">
        <v>313</v>
      </c>
      <c r="E99" s="236">
        <v>6.7500000000000004E-2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15</v>
      </c>
      <c r="M99" s="238">
        <f>G99*(1+L99/100)</f>
        <v>0</v>
      </c>
      <c r="N99" s="236">
        <v>1.634E-2</v>
      </c>
      <c r="O99" s="236">
        <f>ROUND(E99*N99,2)</f>
        <v>0</v>
      </c>
      <c r="P99" s="236">
        <v>2.4</v>
      </c>
      <c r="Q99" s="236">
        <f>ROUND(E99*P99,2)</f>
        <v>0.16</v>
      </c>
      <c r="R99" s="238" t="s">
        <v>356</v>
      </c>
      <c r="S99" s="238" t="s">
        <v>188</v>
      </c>
      <c r="T99" s="239" t="s">
        <v>188</v>
      </c>
      <c r="U99" s="221">
        <v>11.907</v>
      </c>
      <c r="V99" s="221">
        <f>ROUND(E99*U99,2)</f>
        <v>0.8</v>
      </c>
      <c r="W99" s="221"/>
      <c r="X99" s="221" t="s">
        <v>253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254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8" t="s">
        <v>366</v>
      </c>
      <c r="D100" s="258"/>
      <c r="E100" s="258"/>
      <c r="F100" s="258"/>
      <c r="G100" s="258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256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41" t="str">
        <f>C100</f>
        <v>uložených ve zdivu, včetně pomocného lešení o výšce podlahy do 1900 mm a pro zatížení do 1,5 kPa  (150 kg/m2),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9" t="s">
        <v>367</v>
      </c>
      <c r="D101" s="252"/>
      <c r="E101" s="253">
        <v>6.7500000000000004E-2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258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33">
        <v>26</v>
      </c>
      <c r="B102" s="234" t="s">
        <v>368</v>
      </c>
      <c r="C102" s="245" t="s">
        <v>369</v>
      </c>
      <c r="D102" s="235" t="s">
        <v>313</v>
      </c>
      <c r="E102" s="236">
        <v>1.10399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15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2.2000000000000002</v>
      </c>
      <c r="Q102" s="236">
        <f>ROUND(E102*P102,2)</f>
        <v>2.4300000000000002</v>
      </c>
      <c r="R102" s="238" t="s">
        <v>356</v>
      </c>
      <c r="S102" s="238" t="s">
        <v>188</v>
      </c>
      <c r="T102" s="239" t="s">
        <v>168</v>
      </c>
      <c r="U102" s="221">
        <v>9.07</v>
      </c>
      <c r="V102" s="221">
        <f>ROUND(E102*U102,2)</f>
        <v>10.01</v>
      </c>
      <c r="W102" s="221"/>
      <c r="X102" s="221" t="s">
        <v>253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254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9" t="s">
        <v>370</v>
      </c>
      <c r="D103" s="252"/>
      <c r="E103" s="253">
        <v>0.54959000000000002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258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9" t="s">
        <v>371</v>
      </c>
      <c r="D104" s="252"/>
      <c r="E104" s="253">
        <v>0.5544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258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3">
        <v>27</v>
      </c>
      <c r="B105" s="234" t="s">
        <v>372</v>
      </c>
      <c r="C105" s="245" t="s">
        <v>373</v>
      </c>
      <c r="D105" s="235" t="s">
        <v>251</v>
      </c>
      <c r="E105" s="236">
        <v>4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15</v>
      </c>
      <c r="M105" s="238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8" t="s">
        <v>356</v>
      </c>
      <c r="S105" s="238" t="s">
        <v>188</v>
      </c>
      <c r="T105" s="239" t="s">
        <v>188</v>
      </c>
      <c r="U105" s="221">
        <v>0.05</v>
      </c>
      <c r="V105" s="221">
        <f>ROUND(E105*U105,2)</f>
        <v>0.2</v>
      </c>
      <c r="W105" s="221"/>
      <c r="X105" s="221" t="s">
        <v>253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254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68" t="s">
        <v>374</v>
      </c>
      <c r="D106" s="258"/>
      <c r="E106" s="258"/>
      <c r="F106" s="258"/>
      <c r="G106" s="258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256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9" t="s">
        <v>375</v>
      </c>
      <c r="D107" s="252"/>
      <c r="E107" s="253">
        <v>4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258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3">
        <v>28</v>
      </c>
      <c r="B108" s="234" t="s">
        <v>372</v>
      </c>
      <c r="C108" s="245" t="s">
        <v>373</v>
      </c>
      <c r="D108" s="235" t="s">
        <v>251</v>
      </c>
      <c r="E108" s="236">
        <v>4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15</v>
      </c>
      <c r="M108" s="238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8" t="s">
        <v>356</v>
      </c>
      <c r="S108" s="238" t="s">
        <v>188</v>
      </c>
      <c r="T108" s="239" t="s">
        <v>188</v>
      </c>
      <c r="U108" s="221">
        <v>0.05</v>
      </c>
      <c r="V108" s="221">
        <f>ROUND(E108*U108,2)</f>
        <v>0.2</v>
      </c>
      <c r="W108" s="221"/>
      <c r="X108" s="221" t="s">
        <v>253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254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8" t="s">
        <v>374</v>
      </c>
      <c r="D109" s="258"/>
      <c r="E109" s="258"/>
      <c r="F109" s="258"/>
      <c r="G109" s="258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256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33.75" outlineLevel="1" x14ac:dyDescent="0.2">
      <c r="A110" s="233">
        <v>29</v>
      </c>
      <c r="B110" s="234" t="s">
        <v>376</v>
      </c>
      <c r="C110" s="245" t="s">
        <v>377</v>
      </c>
      <c r="D110" s="235" t="s">
        <v>261</v>
      </c>
      <c r="E110" s="236">
        <v>5.33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15</v>
      </c>
      <c r="M110" s="238">
        <f>G110*(1+L110/100)</f>
        <v>0</v>
      </c>
      <c r="N110" s="236">
        <v>1.17E-3</v>
      </c>
      <c r="O110" s="236">
        <f>ROUND(E110*N110,2)</f>
        <v>0.01</v>
      </c>
      <c r="P110" s="236">
        <v>7.5999999999999998E-2</v>
      </c>
      <c r="Q110" s="236">
        <f>ROUND(E110*P110,2)</f>
        <v>0.41</v>
      </c>
      <c r="R110" s="238" t="s">
        <v>356</v>
      </c>
      <c r="S110" s="238" t="s">
        <v>188</v>
      </c>
      <c r="T110" s="239" t="s">
        <v>188</v>
      </c>
      <c r="U110" s="221">
        <v>0.93899999999999995</v>
      </c>
      <c r="V110" s="221">
        <f>ROUND(E110*U110,2)</f>
        <v>5</v>
      </c>
      <c r="W110" s="221"/>
      <c r="X110" s="221" t="s">
        <v>253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254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9" t="s">
        <v>378</v>
      </c>
      <c r="D111" s="252"/>
      <c r="E111" s="253">
        <v>5.33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258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33">
        <v>30</v>
      </c>
      <c r="B112" s="234" t="s">
        <v>379</v>
      </c>
      <c r="C112" s="245" t="s">
        <v>380</v>
      </c>
      <c r="D112" s="235" t="s">
        <v>261</v>
      </c>
      <c r="E112" s="236">
        <v>4.9249999999999998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15</v>
      </c>
      <c r="M112" s="238">
        <f>G112*(1+L112/100)</f>
        <v>0</v>
      </c>
      <c r="N112" s="236">
        <v>1E-3</v>
      </c>
      <c r="O112" s="236">
        <f>ROUND(E112*N112,2)</f>
        <v>0</v>
      </c>
      <c r="P112" s="236">
        <v>6.3E-2</v>
      </c>
      <c r="Q112" s="236">
        <f>ROUND(E112*P112,2)</f>
        <v>0.31</v>
      </c>
      <c r="R112" s="238" t="s">
        <v>356</v>
      </c>
      <c r="S112" s="238" t="s">
        <v>188</v>
      </c>
      <c r="T112" s="239" t="s">
        <v>188</v>
      </c>
      <c r="U112" s="221">
        <v>0.71799999999999997</v>
      </c>
      <c r="V112" s="221">
        <f>ROUND(E112*U112,2)</f>
        <v>3.54</v>
      </c>
      <c r="W112" s="221"/>
      <c r="X112" s="221" t="s">
        <v>253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254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69" t="s">
        <v>381</v>
      </c>
      <c r="D113" s="252"/>
      <c r="E113" s="253">
        <v>4.9249999999999998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258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3">
        <v>31</v>
      </c>
      <c r="B114" s="234" t="s">
        <v>382</v>
      </c>
      <c r="C114" s="245" t="s">
        <v>383</v>
      </c>
      <c r="D114" s="235" t="s">
        <v>272</v>
      </c>
      <c r="E114" s="236">
        <v>20.100000000000001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15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4.6000000000000001E-4</v>
      </c>
      <c r="Q114" s="236">
        <f>ROUND(E114*P114,2)</f>
        <v>0.01</v>
      </c>
      <c r="R114" s="238" t="s">
        <v>356</v>
      </c>
      <c r="S114" s="238" t="s">
        <v>188</v>
      </c>
      <c r="T114" s="239" t="s">
        <v>188</v>
      </c>
      <c r="U114" s="221">
        <v>0.81</v>
      </c>
      <c r="V114" s="221">
        <f>ROUND(E114*U114,2)</f>
        <v>16.28</v>
      </c>
      <c r="W114" s="221"/>
      <c r="X114" s="221" t="s">
        <v>253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254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9" t="s">
        <v>384</v>
      </c>
      <c r="D115" s="252"/>
      <c r="E115" s="253">
        <v>15.9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258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9" t="s">
        <v>385</v>
      </c>
      <c r="D116" s="252"/>
      <c r="E116" s="253">
        <v>4.2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258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3">
        <v>32</v>
      </c>
      <c r="B117" s="234" t="s">
        <v>386</v>
      </c>
      <c r="C117" s="245" t="s">
        <v>387</v>
      </c>
      <c r="D117" s="235" t="s">
        <v>272</v>
      </c>
      <c r="E117" s="236">
        <v>10.6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15</v>
      </c>
      <c r="M117" s="238">
        <f>G117*(1+L117/100)</f>
        <v>0</v>
      </c>
      <c r="N117" s="236">
        <v>0</v>
      </c>
      <c r="O117" s="236">
        <f>ROUND(E117*N117,2)</f>
        <v>0</v>
      </c>
      <c r="P117" s="236">
        <v>4.6000000000000001E-4</v>
      </c>
      <c r="Q117" s="236">
        <f>ROUND(E117*P117,2)</f>
        <v>0</v>
      </c>
      <c r="R117" s="238" t="s">
        <v>356</v>
      </c>
      <c r="S117" s="238" t="s">
        <v>188</v>
      </c>
      <c r="T117" s="239" t="s">
        <v>188</v>
      </c>
      <c r="U117" s="221">
        <v>1.2150000000000001</v>
      </c>
      <c r="V117" s="221">
        <f>ROUND(E117*U117,2)</f>
        <v>12.88</v>
      </c>
      <c r="W117" s="221"/>
      <c r="X117" s="221" t="s">
        <v>253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254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9" t="s">
        <v>388</v>
      </c>
      <c r="D118" s="252"/>
      <c r="E118" s="253">
        <v>10.6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258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3">
        <v>33</v>
      </c>
      <c r="B119" s="234" t="s">
        <v>389</v>
      </c>
      <c r="C119" s="245" t="s">
        <v>390</v>
      </c>
      <c r="D119" s="235" t="s">
        <v>272</v>
      </c>
      <c r="E119" s="236">
        <v>9.5749999999999993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15</v>
      </c>
      <c r="M119" s="238">
        <f>G119*(1+L119/100)</f>
        <v>0</v>
      </c>
      <c r="N119" s="236">
        <v>0</v>
      </c>
      <c r="O119" s="236">
        <f>ROUND(E119*N119,2)</f>
        <v>0</v>
      </c>
      <c r="P119" s="236">
        <v>4.6000000000000001E-4</v>
      </c>
      <c r="Q119" s="236">
        <f>ROUND(E119*P119,2)</f>
        <v>0</v>
      </c>
      <c r="R119" s="238" t="s">
        <v>356</v>
      </c>
      <c r="S119" s="238" t="s">
        <v>188</v>
      </c>
      <c r="T119" s="239" t="s">
        <v>188</v>
      </c>
      <c r="U119" s="221">
        <v>0.9</v>
      </c>
      <c r="V119" s="221">
        <f>ROUND(E119*U119,2)</f>
        <v>8.6199999999999992</v>
      </c>
      <c r="W119" s="221"/>
      <c r="X119" s="221" t="s">
        <v>253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254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9" t="s">
        <v>391</v>
      </c>
      <c r="D120" s="252"/>
      <c r="E120" s="253">
        <v>4.7249999999999996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258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69" t="s">
        <v>392</v>
      </c>
      <c r="D121" s="252"/>
      <c r="E121" s="253">
        <v>4.8499999999999996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258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3">
        <v>34</v>
      </c>
      <c r="B122" s="234" t="s">
        <v>393</v>
      </c>
      <c r="C122" s="245" t="s">
        <v>394</v>
      </c>
      <c r="D122" s="235" t="s">
        <v>272</v>
      </c>
      <c r="E122" s="236">
        <v>0.8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15</v>
      </c>
      <c r="M122" s="238">
        <f>G122*(1+L122/100)</f>
        <v>0</v>
      </c>
      <c r="N122" s="236">
        <v>4.8999999999999998E-4</v>
      </c>
      <c r="O122" s="236">
        <f>ROUND(E122*N122,2)</f>
        <v>0</v>
      </c>
      <c r="P122" s="236">
        <v>5.3999999999999999E-2</v>
      </c>
      <c r="Q122" s="236">
        <f>ROUND(E122*P122,2)</f>
        <v>0.04</v>
      </c>
      <c r="R122" s="238" t="s">
        <v>356</v>
      </c>
      <c r="S122" s="238" t="s">
        <v>188</v>
      </c>
      <c r="T122" s="239" t="s">
        <v>188</v>
      </c>
      <c r="U122" s="221">
        <v>0.72899999999999998</v>
      </c>
      <c r="V122" s="221">
        <f>ROUND(E122*U122,2)</f>
        <v>0.57999999999999996</v>
      </c>
      <c r="W122" s="221"/>
      <c r="X122" s="221" t="s">
        <v>253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254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9" t="s">
        <v>395</v>
      </c>
      <c r="D123" s="252"/>
      <c r="E123" s="253">
        <v>0.8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258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3">
        <v>35</v>
      </c>
      <c r="B124" s="234" t="s">
        <v>396</v>
      </c>
      <c r="C124" s="245" t="s">
        <v>397</v>
      </c>
      <c r="D124" s="235" t="s">
        <v>272</v>
      </c>
      <c r="E124" s="236">
        <v>4</v>
      </c>
      <c r="F124" s="237"/>
      <c r="G124" s="238">
        <f>ROUND(E124*F124,2)</f>
        <v>0</v>
      </c>
      <c r="H124" s="237"/>
      <c r="I124" s="238">
        <f>ROUND(E124*H124,2)</f>
        <v>0</v>
      </c>
      <c r="J124" s="237"/>
      <c r="K124" s="238">
        <f>ROUND(E124*J124,2)</f>
        <v>0</v>
      </c>
      <c r="L124" s="238">
        <v>15</v>
      </c>
      <c r="M124" s="238">
        <f>G124*(1+L124/100)</f>
        <v>0</v>
      </c>
      <c r="N124" s="236">
        <v>2.2859999999999998E-2</v>
      </c>
      <c r="O124" s="236">
        <f>ROUND(E124*N124,2)</f>
        <v>0.09</v>
      </c>
      <c r="P124" s="236">
        <v>0</v>
      </c>
      <c r="Q124" s="236">
        <f>ROUND(E124*P124,2)</f>
        <v>0</v>
      </c>
      <c r="R124" s="238" t="s">
        <v>356</v>
      </c>
      <c r="S124" s="238" t="s">
        <v>188</v>
      </c>
      <c r="T124" s="239" t="s">
        <v>188</v>
      </c>
      <c r="U124" s="221">
        <v>1.863</v>
      </c>
      <c r="V124" s="221">
        <f>ROUND(E124*U124,2)</f>
        <v>7.45</v>
      </c>
      <c r="W124" s="221"/>
      <c r="X124" s="221" t="s">
        <v>253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254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68" t="s">
        <v>398</v>
      </c>
      <c r="D125" s="258"/>
      <c r="E125" s="258"/>
      <c r="F125" s="258"/>
      <c r="G125" s="258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256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69" t="s">
        <v>399</v>
      </c>
      <c r="D126" s="252"/>
      <c r="E126" s="253">
        <v>4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258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3">
        <v>36</v>
      </c>
      <c r="B127" s="234" t="s">
        <v>400</v>
      </c>
      <c r="C127" s="245" t="s">
        <v>401</v>
      </c>
      <c r="D127" s="235" t="s">
        <v>261</v>
      </c>
      <c r="E127" s="236">
        <v>37.427999999999997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15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6.8000000000000005E-2</v>
      </c>
      <c r="Q127" s="236">
        <f>ROUND(E127*P127,2)</f>
        <v>2.5499999999999998</v>
      </c>
      <c r="R127" s="238" t="s">
        <v>356</v>
      </c>
      <c r="S127" s="238" t="s">
        <v>188</v>
      </c>
      <c r="T127" s="239" t="s">
        <v>188</v>
      </c>
      <c r="U127" s="221">
        <v>0.3</v>
      </c>
      <c r="V127" s="221">
        <f>ROUND(E127*U127,2)</f>
        <v>11.23</v>
      </c>
      <c r="W127" s="221"/>
      <c r="X127" s="221" t="s">
        <v>253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254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8" t="s">
        <v>402</v>
      </c>
      <c r="D128" s="258"/>
      <c r="E128" s="258"/>
      <c r="F128" s="258"/>
      <c r="G128" s="258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256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69" t="s">
        <v>403</v>
      </c>
      <c r="D129" s="252"/>
      <c r="E129" s="253">
        <v>8.5559999999999992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258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9" t="s">
        <v>404</v>
      </c>
      <c r="D130" s="252"/>
      <c r="E130" s="253">
        <v>9.3179999999999996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258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69" t="s">
        <v>405</v>
      </c>
      <c r="D131" s="252"/>
      <c r="E131" s="253">
        <v>9.3960000000000008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258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69" t="s">
        <v>406</v>
      </c>
      <c r="D132" s="252"/>
      <c r="E132" s="253">
        <v>10.157999999999999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258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27" t="s">
        <v>162</v>
      </c>
      <c r="B133" s="228" t="s">
        <v>98</v>
      </c>
      <c r="C133" s="244" t="s">
        <v>99</v>
      </c>
      <c r="D133" s="229"/>
      <c r="E133" s="230"/>
      <c r="F133" s="231"/>
      <c r="G133" s="231">
        <f>SUMIF(AG134:AG135,"&lt;&gt;NOR",G134:G135)</f>
        <v>0</v>
      </c>
      <c r="H133" s="231"/>
      <c r="I133" s="231">
        <f>SUM(I134:I135)</f>
        <v>0</v>
      </c>
      <c r="J133" s="231"/>
      <c r="K133" s="231">
        <f>SUM(K134:K135)</f>
        <v>0</v>
      </c>
      <c r="L133" s="231"/>
      <c r="M133" s="231">
        <f>SUM(M134:M135)</f>
        <v>0</v>
      </c>
      <c r="N133" s="230"/>
      <c r="O133" s="230">
        <f>SUM(O134:O135)</f>
        <v>0</v>
      </c>
      <c r="P133" s="230"/>
      <c r="Q133" s="230">
        <f>SUM(Q134:Q135)</f>
        <v>0</v>
      </c>
      <c r="R133" s="231"/>
      <c r="S133" s="231"/>
      <c r="T133" s="232"/>
      <c r="U133" s="226"/>
      <c r="V133" s="226">
        <f>SUM(V134:V135)</f>
        <v>9.66</v>
      </c>
      <c r="W133" s="226"/>
      <c r="X133" s="226"/>
      <c r="AG133" t="s">
        <v>163</v>
      </c>
    </row>
    <row r="134" spans="1:60" ht="33.75" outlineLevel="1" x14ac:dyDescent="0.2">
      <c r="A134" s="233">
        <v>37</v>
      </c>
      <c r="B134" s="234" t="s">
        <v>407</v>
      </c>
      <c r="C134" s="245" t="s">
        <v>408</v>
      </c>
      <c r="D134" s="235" t="s">
        <v>327</v>
      </c>
      <c r="E134" s="236">
        <v>10.29654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15</v>
      </c>
      <c r="M134" s="238">
        <f>G134*(1+L134/100)</f>
        <v>0</v>
      </c>
      <c r="N134" s="236">
        <v>0</v>
      </c>
      <c r="O134" s="236">
        <f>ROUND(E134*N134,2)</f>
        <v>0</v>
      </c>
      <c r="P134" s="236">
        <v>0</v>
      </c>
      <c r="Q134" s="236">
        <f>ROUND(E134*P134,2)</f>
        <v>0</v>
      </c>
      <c r="R134" s="238" t="s">
        <v>252</v>
      </c>
      <c r="S134" s="238" t="s">
        <v>188</v>
      </c>
      <c r="T134" s="239" t="s">
        <v>188</v>
      </c>
      <c r="U134" s="221">
        <v>0.9385</v>
      </c>
      <c r="V134" s="221">
        <f>ROUND(E134*U134,2)</f>
        <v>9.66</v>
      </c>
      <c r="W134" s="221"/>
      <c r="X134" s="221" t="s">
        <v>409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410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8" t="s">
        <v>411</v>
      </c>
      <c r="D135" s="258"/>
      <c r="E135" s="258"/>
      <c r="F135" s="258"/>
      <c r="G135" s="258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256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27" t="s">
        <v>162</v>
      </c>
      <c r="B136" s="228" t="s">
        <v>100</v>
      </c>
      <c r="C136" s="244" t="s">
        <v>101</v>
      </c>
      <c r="D136" s="229"/>
      <c r="E136" s="230"/>
      <c r="F136" s="231"/>
      <c r="G136" s="231">
        <f>SUMIF(AG137:AG146,"&lt;&gt;NOR",G137:G146)</f>
        <v>0</v>
      </c>
      <c r="H136" s="231"/>
      <c r="I136" s="231">
        <f>SUM(I137:I146)</f>
        <v>0</v>
      </c>
      <c r="J136" s="231"/>
      <c r="K136" s="231">
        <f>SUM(K137:K146)</f>
        <v>0</v>
      </c>
      <c r="L136" s="231"/>
      <c r="M136" s="231">
        <f>SUM(M137:M146)</f>
        <v>0</v>
      </c>
      <c r="N136" s="230"/>
      <c r="O136" s="230">
        <f>SUM(O137:O146)</f>
        <v>0.14000000000000001</v>
      </c>
      <c r="P136" s="230"/>
      <c r="Q136" s="230">
        <f>SUM(Q137:Q146)</f>
        <v>0</v>
      </c>
      <c r="R136" s="231"/>
      <c r="S136" s="231"/>
      <c r="T136" s="232"/>
      <c r="U136" s="226"/>
      <c r="V136" s="226">
        <f>SUM(V137:V146)</f>
        <v>20.32</v>
      </c>
      <c r="W136" s="226"/>
      <c r="X136" s="226"/>
      <c r="AG136" t="s">
        <v>163</v>
      </c>
    </row>
    <row r="137" spans="1:60" outlineLevel="1" x14ac:dyDescent="0.2">
      <c r="A137" s="233">
        <v>38</v>
      </c>
      <c r="B137" s="234" t="s">
        <v>412</v>
      </c>
      <c r="C137" s="245" t="s">
        <v>413</v>
      </c>
      <c r="D137" s="235" t="s">
        <v>261</v>
      </c>
      <c r="E137" s="236">
        <v>40.473999999999997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15</v>
      </c>
      <c r="M137" s="238">
        <f>G137*(1+L137/100)</f>
        <v>0</v>
      </c>
      <c r="N137" s="236">
        <v>3.3999999999999998E-3</v>
      </c>
      <c r="O137" s="236">
        <f>ROUND(E137*N137,2)</f>
        <v>0.14000000000000001</v>
      </c>
      <c r="P137" s="236">
        <v>0</v>
      </c>
      <c r="Q137" s="236">
        <f>ROUND(E137*P137,2)</f>
        <v>0</v>
      </c>
      <c r="R137" s="238" t="s">
        <v>414</v>
      </c>
      <c r="S137" s="238" t="s">
        <v>188</v>
      </c>
      <c r="T137" s="239" t="s">
        <v>188</v>
      </c>
      <c r="U137" s="221">
        <v>0.38500000000000001</v>
      </c>
      <c r="V137" s="221">
        <f>ROUND(E137*U137,2)</f>
        <v>15.58</v>
      </c>
      <c r="W137" s="221"/>
      <c r="X137" s="221" t="s">
        <v>253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254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69" t="s">
        <v>415</v>
      </c>
      <c r="D138" s="252"/>
      <c r="E138" s="253">
        <v>40.473999999999997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258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3">
        <v>39</v>
      </c>
      <c r="B139" s="234" t="s">
        <v>416</v>
      </c>
      <c r="C139" s="245" t="s">
        <v>417</v>
      </c>
      <c r="D139" s="235" t="s">
        <v>272</v>
      </c>
      <c r="E139" s="236">
        <v>16.8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15</v>
      </c>
      <c r="M139" s="238">
        <f>G139*(1+L139/100)</f>
        <v>0</v>
      </c>
      <c r="N139" s="236">
        <v>2.9E-4</v>
      </c>
      <c r="O139" s="236">
        <f>ROUND(E139*N139,2)</f>
        <v>0</v>
      </c>
      <c r="P139" s="236">
        <v>0</v>
      </c>
      <c r="Q139" s="236">
        <f>ROUND(E139*P139,2)</f>
        <v>0</v>
      </c>
      <c r="R139" s="238" t="s">
        <v>414</v>
      </c>
      <c r="S139" s="238" t="s">
        <v>188</v>
      </c>
      <c r="T139" s="239" t="s">
        <v>188</v>
      </c>
      <c r="U139" s="221">
        <v>0.11</v>
      </c>
      <c r="V139" s="221">
        <f>ROUND(E139*U139,2)</f>
        <v>1.85</v>
      </c>
      <c r="W139" s="221"/>
      <c r="X139" s="221" t="s">
        <v>253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254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69" t="s">
        <v>418</v>
      </c>
      <c r="D140" s="252"/>
      <c r="E140" s="253">
        <v>16.8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258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3">
        <v>40</v>
      </c>
      <c r="B141" s="234" t="s">
        <v>419</v>
      </c>
      <c r="C141" s="245" t="s">
        <v>420</v>
      </c>
      <c r="D141" s="235" t="s">
        <v>251</v>
      </c>
      <c r="E141" s="236">
        <v>8</v>
      </c>
      <c r="F141" s="237"/>
      <c r="G141" s="238">
        <f>ROUND(E141*F141,2)</f>
        <v>0</v>
      </c>
      <c r="H141" s="237"/>
      <c r="I141" s="238">
        <f>ROUND(E141*H141,2)</f>
        <v>0</v>
      </c>
      <c r="J141" s="237"/>
      <c r="K141" s="238">
        <f>ROUND(E141*J141,2)</f>
        <v>0</v>
      </c>
      <c r="L141" s="238">
        <v>15</v>
      </c>
      <c r="M141" s="238">
        <f>G141*(1+L141/100)</f>
        <v>0</v>
      </c>
      <c r="N141" s="236">
        <v>1.1E-4</v>
      </c>
      <c r="O141" s="236">
        <f>ROUND(E141*N141,2)</f>
        <v>0</v>
      </c>
      <c r="P141" s="236">
        <v>0</v>
      </c>
      <c r="Q141" s="236">
        <f>ROUND(E141*P141,2)</f>
        <v>0</v>
      </c>
      <c r="R141" s="238" t="s">
        <v>414</v>
      </c>
      <c r="S141" s="238" t="s">
        <v>188</v>
      </c>
      <c r="T141" s="239" t="s">
        <v>188</v>
      </c>
      <c r="U141" s="221">
        <v>6.7000000000000004E-2</v>
      </c>
      <c r="V141" s="221">
        <f>ROUND(E141*U141,2)</f>
        <v>0.54</v>
      </c>
      <c r="W141" s="221"/>
      <c r="X141" s="221" t="s">
        <v>253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254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69" t="s">
        <v>421</v>
      </c>
      <c r="D142" s="252"/>
      <c r="E142" s="253">
        <v>8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258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3">
        <v>41</v>
      </c>
      <c r="B143" s="234" t="s">
        <v>422</v>
      </c>
      <c r="C143" s="245" t="s">
        <v>423</v>
      </c>
      <c r="D143" s="235" t="s">
        <v>272</v>
      </c>
      <c r="E143" s="236">
        <v>16.8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15</v>
      </c>
      <c r="M143" s="238">
        <f>G143*(1+L143/100)</f>
        <v>0</v>
      </c>
      <c r="N143" s="236">
        <v>2.9E-4</v>
      </c>
      <c r="O143" s="236">
        <f>ROUND(E143*N143,2)</f>
        <v>0</v>
      </c>
      <c r="P143" s="236">
        <v>0</v>
      </c>
      <c r="Q143" s="236">
        <f>ROUND(E143*P143,2)</f>
        <v>0</v>
      </c>
      <c r="R143" s="238" t="s">
        <v>414</v>
      </c>
      <c r="S143" s="238" t="s">
        <v>188</v>
      </c>
      <c r="T143" s="239" t="s">
        <v>188</v>
      </c>
      <c r="U143" s="221">
        <v>0.14000000000000001</v>
      </c>
      <c r="V143" s="221">
        <f>ROUND(E143*U143,2)</f>
        <v>2.35</v>
      </c>
      <c r="W143" s="221"/>
      <c r="X143" s="221" t="s">
        <v>253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254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69" t="s">
        <v>424</v>
      </c>
      <c r="D144" s="252"/>
      <c r="E144" s="253">
        <v>16.8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258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>
        <v>42</v>
      </c>
      <c r="B145" s="218" t="s">
        <v>425</v>
      </c>
      <c r="C145" s="272" t="s">
        <v>426</v>
      </c>
      <c r="D145" s="219" t="s">
        <v>0</v>
      </c>
      <c r="E145" s="266"/>
      <c r="F145" s="222"/>
      <c r="G145" s="221">
        <f>ROUND(E145*F145,2)</f>
        <v>0</v>
      </c>
      <c r="H145" s="222"/>
      <c r="I145" s="221">
        <f>ROUND(E145*H145,2)</f>
        <v>0</v>
      </c>
      <c r="J145" s="222"/>
      <c r="K145" s="221">
        <f>ROUND(E145*J145,2)</f>
        <v>0</v>
      </c>
      <c r="L145" s="221">
        <v>15</v>
      </c>
      <c r="M145" s="221">
        <f>G145*(1+L145/100)</f>
        <v>0</v>
      </c>
      <c r="N145" s="220">
        <v>0</v>
      </c>
      <c r="O145" s="220">
        <f>ROUND(E145*N145,2)</f>
        <v>0</v>
      </c>
      <c r="P145" s="220">
        <v>0</v>
      </c>
      <c r="Q145" s="220">
        <f>ROUND(E145*P145,2)</f>
        <v>0</v>
      </c>
      <c r="R145" s="221" t="s">
        <v>414</v>
      </c>
      <c r="S145" s="221" t="s">
        <v>188</v>
      </c>
      <c r="T145" s="221" t="s">
        <v>188</v>
      </c>
      <c r="U145" s="221">
        <v>0</v>
      </c>
      <c r="V145" s="221">
        <f>ROUND(E145*U145,2)</f>
        <v>0</v>
      </c>
      <c r="W145" s="221"/>
      <c r="X145" s="221" t="s">
        <v>409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410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73" t="s">
        <v>427</v>
      </c>
      <c r="D146" s="267"/>
      <c r="E146" s="267"/>
      <c r="F146" s="267"/>
      <c r="G146" s="267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256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7" t="s">
        <v>162</v>
      </c>
      <c r="B147" s="228" t="s">
        <v>102</v>
      </c>
      <c r="C147" s="244" t="s">
        <v>103</v>
      </c>
      <c r="D147" s="229"/>
      <c r="E147" s="230"/>
      <c r="F147" s="231"/>
      <c r="G147" s="231">
        <f>SUMIF(AG148:AG161,"&lt;&gt;NOR",G148:G161)</f>
        <v>0</v>
      </c>
      <c r="H147" s="231"/>
      <c r="I147" s="231">
        <f>SUM(I148:I161)</f>
        <v>0</v>
      </c>
      <c r="J147" s="231"/>
      <c r="K147" s="231">
        <f>SUM(K148:K161)</f>
        <v>0</v>
      </c>
      <c r="L147" s="231"/>
      <c r="M147" s="231">
        <f>SUM(M148:M161)</f>
        <v>0</v>
      </c>
      <c r="N147" s="230"/>
      <c r="O147" s="230">
        <f>SUM(O148:O161)</f>
        <v>0</v>
      </c>
      <c r="P147" s="230"/>
      <c r="Q147" s="230">
        <f>SUM(Q148:Q161)</f>
        <v>0</v>
      </c>
      <c r="R147" s="231"/>
      <c r="S147" s="231"/>
      <c r="T147" s="232"/>
      <c r="U147" s="226"/>
      <c r="V147" s="226">
        <f>SUM(V148:V161)</f>
        <v>2.15</v>
      </c>
      <c r="W147" s="226"/>
      <c r="X147" s="226"/>
      <c r="AG147" t="s">
        <v>163</v>
      </c>
    </row>
    <row r="148" spans="1:60" outlineLevel="1" x14ac:dyDescent="0.2">
      <c r="A148" s="233">
        <v>43</v>
      </c>
      <c r="B148" s="234" t="s">
        <v>428</v>
      </c>
      <c r="C148" s="245" t="s">
        <v>429</v>
      </c>
      <c r="D148" s="235" t="s">
        <v>261</v>
      </c>
      <c r="E148" s="236">
        <v>8.74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15</v>
      </c>
      <c r="M148" s="238">
        <f>G148*(1+L148/100)</f>
        <v>0</v>
      </c>
      <c r="N148" s="236">
        <v>0</v>
      </c>
      <c r="O148" s="236">
        <f>ROUND(E148*N148,2)</f>
        <v>0</v>
      </c>
      <c r="P148" s="236">
        <v>0</v>
      </c>
      <c r="Q148" s="236">
        <f>ROUND(E148*P148,2)</f>
        <v>0</v>
      </c>
      <c r="R148" s="238" t="s">
        <v>430</v>
      </c>
      <c r="S148" s="238" t="s">
        <v>188</v>
      </c>
      <c r="T148" s="239" t="s">
        <v>188</v>
      </c>
      <c r="U148" s="221">
        <v>0.08</v>
      </c>
      <c r="V148" s="221">
        <f>ROUND(E148*U148,2)</f>
        <v>0.7</v>
      </c>
      <c r="W148" s="221"/>
      <c r="X148" s="221" t="s">
        <v>253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254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69" t="s">
        <v>278</v>
      </c>
      <c r="D149" s="252"/>
      <c r="E149" s="253">
        <v>8.74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258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3">
        <v>44</v>
      </c>
      <c r="B150" s="234" t="s">
        <v>431</v>
      </c>
      <c r="C150" s="245" t="s">
        <v>432</v>
      </c>
      <c r="D150" s="235" t="s">
        <v>272</v>
      </c>
      <c r="E150" s="236">
        <v>16.8</v>
      </c>
      <c r="F150" s="237"/>
      <c r="G150" s="238">
        <f>ROUND(E150*F150,2)</f>
        <v>0</v>
      </c>
      <c r="H150" s="237"/>
      <c r="I150" s="238">
        <f>ROUND(E150*H150,2)</f>
        <v>0</v>
      </c>
      <c r="J150" s="237"/>
      <c r="K150" s="238">
        <f>ROUND(E150*J150,2)</f>
        <v>0</v>
      </c>
      <c r="L150" s="238">
        <v>15</v>
      </c>
      <c r="M150" s="238">
        <f>G150*(1+L150/100)</f>
        <v>0</v>
      </c>
      <c r="N150" s="236">
        <v>0</v>
      </c>
      <c r="O150" s="236">
        <f>ROUND(E150*N150,2)</f>
        <v>0</v>
      </c>
      <c r="P150" s="236">
        <v>0</v>
      </c>
      <c r="Q150" s="236">
        <f>ROUND(E150*P150,2)</f>
        <v>0</v>
      </c>
      <c r="R150" s="238" t="s">
        <v>430</v>
      </c>
      <c r="S150" s="238" t="s">
        <v>188</v>
      </c>
      <c r="T150" s="239" t="s">
        <v>188</v>
      </c>
      <c r="U150" s="221">
        <v>0.05</v>
      </c>
      <c r="V150" s="221">
        <f>ROUND(E150*U150,2)</f>
        <v>0.84</v>
      </c>
      <c r="W150" s="221"/>
      <c r="X150" s="221" t="s">
        <v>253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254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69" t="s">
        <v>433</v>
      </c>
      <c r="D151" s="252"/>
      <c r="E151" s="253">
        <v>16.8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258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3">
        <v>45</v>
      </c>
      <c r="B152" s="234" t="s">
        <v>434</v>
      </c>
      <c r="C152" s="245" t="s">
        <v>435</v>
      </c>
      <c r="D152" s="235" t="s">
        <v>261</v>
      </c>
      <c r="E152" s="236">
        <v>8.74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15</v>
      </c>
      <c r="M152" s="238">
        <f>G152*(1+L152/100)</f>
        <v>0</v>
      </c>
      <c r="N152" s="236">
        <v>1.0000000000000001E-5</v>
      </c>
      <c r="O152" s="236">
        <f>ROUND(E152*N152,2)</f>
        <v>0</v>
      </c>
      <c r="P152" s="236">
        <v>0</v>
      </c>
      <c r="Q152" s="236">
        <f>ROUND(E152*P152,2)</f>
        <v>0</v>
      </c>
      <c r="R152" s="238" t="s">
        <v>430</v>
      </c>
      <c r="S152" s="238" t="s">
        <v>188</v>
      </c>
      <c r="T152" s="239" t="s">
        <v>188</v>
      </c>
      <c r="U152" s="221">
        <v>7.0000000000000007E-2</v>
      </c>
      <c r="V152" s="221">
        <f>ROUND(E152*U152,2)</f>
        <v>0.61</v>
      </c>
      <c r="W152" s="221"/>
      <c r="X152" s="221" t="s">
        <v>253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254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69" t="s">
        <v>278</v>
      </c>
      <c r="D153" s="252"/>
      <c r="E153" s="253">
        <v>8.74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258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3">
        <v>46</v>
      </c>
      <c r="B154" s="234" t="s">
        <v>436</v>
      </c>
      <c r="C154" s="245" t="s">
        <v>437</v>
      </c>
      <c r="D154" s="235" t="s">
        <v>272</v>
      </c>
      <c r="E154" s="236">
        <v>18.48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15</v>
      </c>
      <c r="M154" s="238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8" t="s">
        <v>338</v>
      </c>
      <c r="S154" s="238" t="s">
        <v>188</v>
      </c>
      <c r="T154" s="239" t="s">
        <v>188</v>
      </c>
      <c r="U154" s="221">
        <v>0</v>
      </c>
      <c r="V154" s="221">
        <f>ROUND(E154*U154,2)</f>
        <v>0</v>
      </c>
      <c r="W154" s="221"/>
      <c r="X154" s="221" t="s">
        <v>339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69" t="s">
        <v>438</v>
      </c>
      <c r="D155" s="252"/>
      <c r="E155" s="253">
        <v>16.8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258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74" t="s">
        <v>439</v>
      </c>
      <c r="D156" s="256"/>
      <c r="E156" s="257">
        <v>1.68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258</v>
      </c>
      <c r="AH156" s="210">
        <v>4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3">
        <v>47</v>
      </c>
      <c r="B157" s="234" t="s">
        <v>440</v>
      </c>
      <c r="C157" s="245" t="s">
        <v>441</v>
      </c>
      <c r="D157" s="235" t="s">
        <v>313</v>
      </c>
      <c r="E157" s="236">
        <v>0.19228000000000001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15</v>
      </c>
      <c r="M157" s="238">
        <f>G157*(1+L157/100)</f>
        <v>0</v>
      </c>
      <c r="N157" s="236">
        <v>0.02</v>
      </c>
      <c r="O157" s="236">
        <f>ROUND(E157*N157,2)</f>
        <v>0</v>
      </c>
      <c r="P157" s="236">
        <v>0</v>
      </c>
      <c r="Q157" s="236">
        <f>ROUND(E157*P157,2)</f>
        <v>0</v>
      </c>
      <c r="R157" s="238" t="s">
        <v>338</v>
      </c>
      <c r="S157" s="238" t="s">
        <v>188</v>
      </c>
      <c r="T157" s="239" t="s">
        <v>188</v>
      </c>
      <c r="U157" s="221">
        <v>0</v>
      </c>
      <c r="V157" s="221">
        <f>ROUND(E157*U157,2)</f>
        <v>0</v>
      </c>
      <c r="W157" s="221"/>
      <c r="X157" s="221" t="s">
        <v>339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9" t="s">
        <v>442</v>
      </c>
      <c r="D158" s="252"/>
      <c r="E158" s="253">
        <v>0.17480000000000001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258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74" t="s">
        <v>439</v>
      </c>
      <c r="D159" s="256"/>
      <c r="E159" s="257">
        <v>1.7479999999999999E-2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258</v>
      </c>
      <c r="AH159" s="210">
        <v>4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>
        <v>48</v>
      </c>
      <c r="B160" s="218" t="s">
        <v>443</v>
      </c>
      <c r="C160" s="272" t="s">
        <v>444</v>
      </c>
      <c r="D160" s="219" t="s">
        <v>0</v>
      </c>
      <c r="E160" s="266"/>
      <c r="F160" s="222"/>
      <c r="G160" s="221">
        <f>ROUND(E160*F160,2)</f>
        <v>0</v>
      </c>
      <c r="H160" s="222"/>
      <c r="I160" s="221">
        <f>ROUND(E160*H160,2)</f>
        <v>0</v>
      </c>
      <c r="J160" s="222"/>
      <c r="K160" s="221">
        <f>ROUND(E160*J160,2)</f>
        <v>0</v>
      </c>
      <c r="L160" s="221">
        <v>15</v>
      </c>
      <c r="M160" s="221">
        <f>G160*(1+L160/100)</f>
        <v>0</v>
      </c>
      <c r="N160" s="220">
        <v>0</v>
      </c>
      <c r="O160" s="220">
        <f>ROUND(E160*N160,2)</f>
        <v>0</v>
      </c>
      <c r="P160" s="220">
        <v>0</v>
      </c>
      <c r="Q160" s="220">
        <f>ROUND(E160*P160,2)</f>
        <v>0</v>
      </c>
      <c r="R160" s="221" t="s">
        <v>430</v>
      </c>
      <c r="S160" s="221" t="s">
        <v>188</v>
      </c>
      <c r="T160" s="221" t="s">
        <v>188</v>
      </c>
      <c r="U160" s="221">
        <v>0</v>
      </c>
      <c r="V160" s="221">
        <f>ROUND(E160*U160,2)</f>
        <v>0</v>
      </c>
      <c r="W160" s="221"/>
      <c r="X160" s="221" t="s">
        <v>409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410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73" t="s">
        <v>445</v>
      </c>
      <c r="D161" s="267"/>
      <c r="E161" s="267"/>
      <c r="F161" s="267"/>
      <c r="G161" s="267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256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7" t="s">
        <v>162</v>
      </c>
      <c r="B162" s="228" t="s">
        <v>110</v>
      </c>
      <c r="C162" s="244" t="s">
        <v>111</v>
      </c>
      <c r="D162" s="229"/>
      <c r="E162" s="230"/>
      <c r="F162" s="231"/>
      <c r="G162" s="231">
        <f>SUMIF(AG163:AG171,"&lt;&gt;NOR",G163:G171)</f>
        <v>0</v>
      </c>
      <c r="H162" s="231"/>
      <c r="I162" s="231">
        <f>SUM(I163:I171)</f>
        <v>0</v>
      </c>
      <c r="J162" s="231"/>
      <c r="K162" s="231">
        <f>SUM(K163:K171)</f>
        <v>0</v>
      </c>
      <c r="L162" s="231"/>
      <c r="M162" s="231">
        <f>SUM(M163:M171)</f>
        <v>0</v>
      </c>
      <c r="N162" s="230"/>
      <c r="O162" s="230">
        <f>SUM(O163:O171)</f>
        <v>0.12</v>
      </c>
      <c r="P162" s="230"/>
      <c r="Q162" s="230">
        <f>SUM(Q163:Q171)</f>
        <v>0</v>
      </c>
      <c r="R162" s="231"/>
      <c r="S162" s="231"/>
      <c r="T162" s="232"/>
      <c r="U162" s="226"/>
      <c r="V162" s="226">
        <f>SUM(V163:V171)</f>
        <v>13.159999999999998</v>
      </c>
      <c r="W162" s="226"/>
      <c r="X162" s="226"/>
      <c r="AG162" t="s">
        <v>163</v>
      </c>
    </row>
    <row r="163" spans="1:60" ht="22.5" outlineLevel="1" x14ac:dyDescent="0.2">
      <c r="A163" s="259">
        <v>49</v>
      </c>
      <c r="B163" s="260" t="s">
        <v>446</v>
      </c>
      <c r="C163" s="271" t="s">
        <v>447</v>
      </c>
      <c r="D163" s="261" t="s">
        <v>251</v>
      </c>
      <c r="E163" s="262">
        <v>2</v>
      </c>
      <c r="F163" s="263"/>
      <c r="G163" s="264">
        <f>ROUND(E163*F163,2)</f>
        <v>0</v>
      </c>
      <c r="H163" s="263"/>
      <c r="I163" s="264">
        <f>ROUND(E163*H163,2)</f>
        <v>0</v>
      </c>
      <c r="J163" s="263"/>
      <c r="K163" s="264">
        <f>ROUND(E163*J163,2)</f>
        <v>0</v>
      </c>
      <c r="L163" s="264">
        <v>15</v>
      </c>
      <c r="M163" s="264">
        <f>G163*(1+L163/100)</f>
        <v>0</v>
      </c>
      <c r="N163" s="262">
        <v>0</v>
      </c>
      <c r="O163" s="262">
        <f>ROUND(E163*N163,2)</f>
        <v>0</v>
      </c>
      <c r="P163" s="262">
        <v>0</v>
      </c>
      <c r="Q163" s="262">
        <f>ROUND(E163*P163,2)</f>
        <v>0</v>
      </c>
      <c r="R163" s="264" t="s">
        <v>448</v>
      </c>
      <c r="S163" s="264" t="s">
        <v>188</v>
      </c>
      <c r="T163" s="265" t="s">
        <v>188</v>
      </c>
      <c r="U163" s="221">
        <v>2.52</v>
      </c>
      <c r="V163" s="221">
        <f>ROUND(E163*U163,2)</f>
        <v>5.04</v>
      </c>
      <c r="W163" s="221"/>
      <c r="X163" s="221" t="s">
        <v>253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254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59">
        <v>50</v>
      </c>
      <c r="B164" s="260" t="s">
        <v>449</v>
      </c>
      <c r="C164" s="271" t="s">
        <v>450</v>
      </c>
      <c r="D164" s="261" t="s">
        <v>251</v>
      </c>
      <c r="E164" s="262">
        <v>2</v>
      </c>
      <c r="F164" s="263"/>
      <c r="G164" s="264">
        <f>ROUND(E164*F164,2)</f>
        <v>0</v>
      </c>
      <c r="H164" s="263"/>
      <c r="I164" s="264">
        <f>ROUND(E164*H164,2)</f>
        <v>0</v>
      </c>
      <c r="J164" s="263"/>
      <c r="K164" s="264">
        <f>ROUND(E164*J164,2)</f>
        <v>0</v>
      </c>
      <c r="L164" s="264">
        <v>15</v>
      </c>
      <c r="M164" s="264">
        <f>G164*(1+L164/100)</f>
        <v>0</v>
      </c>
      <c r="N164" s="262">
        <v>0</v>
      </c>
      <c r="O164" s="262">
        <f>ROUND(E164*N164,2)</f>
        <v>0</v>
      </c>
      <c r="P164" s="262">
        <v>0</v>
      </c>
      <c r="Q164" s="262">
        <f>ROUND(E164*P164,2)</f>
        <v>0</v>
      </c>
      <c r="R164" s="264" t="s">
        <v>448</v>
      </c>
      <c r="S164" s="264" t="s">
        <v>188</v>
      </c>
      <c r="T164" s="265" t="s">
        <v>188</v>
      </c>
      <c r="U164" s="221">
        <v>2.5099999999999998</v>
      </c>
      <c r="V164" s="221">
        <f>ROUND(E164*U164,2)</f>
        <v>5.0199999999999996</v>
      </c>
      <c r="W164" s="221"/>
      <c r="X164" s="221" t="s">
        <v>253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254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59">
        <v>51</v>
      </c>
      <c r="B165" s="260" t="s">
        <v>451</v>
      </c>
      <c r="C165" s="271" t="s">
        <v>452</v>
      </c>
      <c r="D165" s="261" t="s">
        <v>251</v>
      </c>
      <c r="E165" s="262">
        <v>4</v>
      </c>
      <c r="F165" s="263"/>
      <c r="G165" s="264">
        <f>ROUND(E165*F165,2)</f>
        <v>0</v>
      </c>
      <c r="H165" s="263"/>
      <c r="I165" s="264">
        <f>ROUND(E165*H165,2)</f>
        <v>0</v>
      </c>
      <c r="J165" s="263"/>
      <c r="K165" s="264">
        <f>ROUND(E165*J165,2)</f>
        <v>0</v>
      </c>
      <c r="L165" s="264">
        <v>15</v>
      </c>
      <c r="M165" s="264">
        <f>G165*(1+L165/100)</f>
        <v>0</v>
      </c>
      <c r="N165" s="262">
        <v>0</v>
      </c>
      <c r="O165" s="262">
        <f>ROUND(E165*N165,2)</f>
        <v>0</v>
      </c>
      <c r="P165" s="262">
        <v>0</v>
      </c>
      <c r="Q165" s="262">
        <f>ROUND(E165*P165,2)</f>
        <v>0</v>
      </c>
      <c r="R165" s="264" t="s">
        <v>448</v>
      </c>
      <c r="S165" s="264" t="s">
        <v>188</v>
      </c>
      <c r="T165" s="265" t="s">
        <v>188</v>
      </c>
      <c r="U165" s="221">
        <v>0.77500000000000002</v>
      </c>
      <c r="V165" s="221">
        <f>ROUND(E165*U165,2)</f>
        <v>3.1</v>
      </c>
      <c r="W165" s="221"/>
      <c r="X165" s="221" t="s">
        <v>253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254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59">
        <v>52</v>
      </c>
      <c r="B166" s="260" t="s">
        <v>453</v>
      </c>
      <c r="C166" s="271" t="s">
        <v>454</v>
      </c>
      <c r="D166" s="261" t="s">
        <v>251</v>
      </c>
      <c r="E166" s="262">
        <v>1</v>
      </c>
      <c r="F166" s="263"/>
      <c r="G166" s="264">
        <f>ROUND(E166*F166,2)</f>
        <v>0</v>
      </c>
      <c r="H166" s="263"/>
      <c r="I166" s="264">
        <f>ROUND(E166*H166,2)</f>
        <v>0</v>
      </c>
      <c r="J166" s="263"/>
      <c r="K166" s="264">
        <f>ROUND(E166*J166,2)</f>
        <v>0</v>
      </c>
      <c r="L166" s="264">
        <v>15</v>
      </c>
      <c r="M166" s="264">
        <f>G166*(1+L166/100)</f>
        <v>0</v>
      </c>
      <c r="N166" s="262">
        <v>0</v>
      </c>
      <c r="O166" s="262">
        <f>ROUND(E166*N166,2)</f>
        <v>0</v>
      </c>
      <c r="P166" s="262">
        <v>0</v>
      </c>
      <c r="Q166" s="262">
        <f>ROUND(E166*P166,2)</f>
        <v>0</v>
      </c>
      <c r="R166" s="264"/>
      <c r="S166" s="264" t="s">
        <v>167</v>
      </c>
      <c r="T166" s="265" t="s">
        <v>168</v>
      </c>
      <c r="U166" s="221">
        <v>0</v>
      </c>
      <c r="V166" s="221">
        <f>ROUND(E166*U166,2)</f>
        <v>0</v>
      </c>
      <c r="W166" s="221"/>
      <c r="X166" s="221" t="s">
        <v>253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254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59">
        <v>53</v>
      </c>
      <c r="B167" s="260" t="s">
        <v>455</v>
      </c>
      <c r="C167" s="271" t="s">
        <v>456</v>
      </c>
      <c r="D167" s="261" t="s">
        <v>251</v>
      </c>
      <c r="E167" s="262">
        <v>4</v>
      </c>
      <c r="F167" s="263"/>
      <c r="G167" s="264">
        <f>ROUND(E167*F167,2)</f>
        <v>0</v>
      </c>
      <c r="H167" s="263"/>
      <c r="I167" s="264">
        <f>ROUND(E167*H167,2)</f>
        <v>0</v>
      </c>
      <c r="J167" s="263"/>
      <c r="K167" s="264">
        <f>ROUND(E167*J167,2)</f>
        <v>0</v>
      </c>
      <c r="L167" s="264">
        <v>15</v>
      </c>
      <c r="M167" s="264">
        <f>G167*(1+L167/100)</f>
        <v>0</v>
      </c>
      <c r="N167" s="262">
        <v>8.0000000000000004E-4</v>
      </c>
      <c r="O167" s="262">
        <f>ROUND(E167*N167,2)</f>
        <v>0</v>
      </c>
      <c r="P167" s="262">
        <v>0</v>
      </c>
      <c r="Q167" s="262">
        <f>ROUND(E167*P167,2)</f>
        <v>0</v>
      </c>
      <c r="R167" s="264" t="s">
        <v>338</v>
      </c>
      <c r="S167" s="264" t="s">
        <v>188</v>
      </c>
      <c r="T167" s="265" t="s">
        <v>188</v>
      </c>
      <c r="U167" s="221">
        <v>0</v>
      </c>
      <c r="V167" s="221">
        <f>ROUND(E167*U167,2)</f>
        <v>0</v>
      </c>
      <c r="W167" s="221"/>
      <c r="X167" s="221" t="s">
        <v>339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340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59">
        <v>54</v>
      </c>
      <c r="B168" s="260" t="s">
        <v>457</v>
      </c>
      <c r="C168" s="271" t="s">
        <v>458</v>
      </c>
      <c r="D168" s="261" t="s">
        <v>251</v>
      </c>
      <c r="E168" s="262">
        <v>2</v>
      </c>
      <c r="F168" s="263"/>
      <c r="G168" s="264">
        <f>ROUND(E168*F168,2)</f>
        <v>0</v>
      </c>
      <c r="H168" s="263"/>
      <c r="I168" s="264">
        <f>ROUND(E168*H168,2)</f>
        <v>0</v>
      </c>
      <c r="J168" s="263"/>
      <c r="K168" s="264">
        <f>ROUND(E168*J168,2)</f>
        <v>0</v>
      </c>
      <c r="L168" s="264">
        <v>15</v>
      </c>
      <c r="M168" s="264">
        <f>G168*(1+L168/100)</f>
        <v>0</v>
      </c>
      <c r="N168" s="262">
        <v>2.1000000000000001E-2</v>
      </c>
      <c r="O168" s="262">
        <f>ROUND(E168*N168,2)</f>
        <v>0.04</v>
      </c>
      <c r="P168" s="262">
        <v>0</v>
      </c>
      <c r="Q168" s="262">
        <f>ROUND(E168*P168,2)</f>
        <v>0</v>
      </c>
      <c r="R168" s="264" t="s">
        <v>338</v>
      </c>
      <c r="S168" s="264" t="s">
        <v>188</v>
      </c>
      <c r="T168" s="265" t="s">
        <v>188</v>
      </c>
      <c r="U168" s="221">
        <v>0</v>
      </c>
      <c r="V168" s="221">
        <f>ROUND(E168*U168,2)</f>
        <v>0</v>
      </c>
      <c r="W168" s="221"/>
      <c r="X168" s="221" t="s">
        <v>339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33">
        <v>55</v>
      </c>
      <c r="B169" s="234" t="s">
        <v>459</v>
      </c>
      <c r="C169" s="245" t="s">
        <v>460</v>
      </c>
      <c r="D169" s="235" t="s">
        <v>251</v>
      </c>
      <c r="E169" s="236">
        <v>2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15</v>
      </c>
      <c r="M169" s="238">
        <f>G169*(1+L169/100)</f>
        <v>0</v>
      </c>
      <c r="N169" s="236">
        <v>4.1000000000000002E-2</v>
      </c>
      <c r="O169" s="236">
        <f>ROUND(E169*N169,2)</f>
        <v>0.08</v>
      </c>
      <c r="P169" s="236">
        <v>0</v>
      </c>
      <c r="Q169" s="236">
        <f>ROUND(E169*P169,2)</f>
        <v>0</v>
      </c>
      <c r="R169" s="238" t="s">
        <v>338</v>
      </c>
      <c r="S169" s="238" t="s">
        <v>188</v>
      </c>
      <c r="T169" s="239" t="s">
        <v>188</v>
      </c>
      <c r="U169" s="221">
        <v>0</v>
      </c>
      <c r="V169" s="221">
        <f>ROUND(E169*U169,2)</f>
        <v>0</v>
      </c>
      <c r="W169" s="221"/>
      <c r="X169" s="221" t="s">
        <v>339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>
        <v>56</v>
      </c>
      <c r="B170" s="218" t="s">
        <v>461</v>
      </c>
      <c r="C170" s="272" t="s">
        <v>462</v>
      </c>
      <c r="D170" s="219" t="s">
        <v>0</v>
      </c>
      <c r="E170" s="266"/>
      <c r="F170" s="222"/>
      <c r="G170" s="221">
        <f>ROUND(E170*F170,2)</f>
        <v>0</v>
      </c>
      <c r="H170" s="222"/>
      <c r="I170" s="221">
        <f>ROUND(E170*H170,2)</f>
        <v>0</v>
      </c>
      <c r="J170" s="222"/>
      <c r="K170" s="221">
        <f>ROUND(E170*J170,2)</f>
        <v>0</v>
      </c>
      <c r="L170" s="221">
        <v>15</v>
      </c>
      <c r="M170" s="221">
        <f>G170*(1+L170/100)</f>
        <v>0</v>
      </c>
      <c r="N170" s="220">
        <v>0</v>
      </c>
      <c r="O170" s="220">
        <f>ROUND(E170*N170,2)</f>
        <v>0</v>
      </c>
      <c r="P170" s="220">
        <v>0</v>
      </c>
      <c r="Q170" s="220">
        <f>ROUND(E170*P170,2)</f>
        <v>0</v>
      </c>
      <c r="R170" s="221" t="s">
        <v>448</v>
      </c>
      <c r="S170" s="221" t="s">
        <v>188</v>
      </c>
      <c r="T170" s="221" t="s">
        <v>188</v>
      </c>
      <c r="U170" s="221">
        <v>0</v>
      </c>
      <c r="V170" s="221">
        <f>ROUND(E170*U170,2)</f>
        <v>0</v>
      </c>
      <c r="W170" s="221"/>
      <c r="X170" s="221" t="s">
        <v>409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410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73" t="s">
        <v>445</v>
      </c>
      <c r="D171" s="267"/>
      <c r="E171" s="267"/>
      <c r="F171" s="267"/>
      <c r="G171" s="267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256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27" t="s">
        <v>162</v>
      </c>
      <c r="B172" s="228" t="s">
        <v>114</v>
      </c>
      <c r="C172" s="244" t="s">
        <v>115</v>
      </c>
      <c r="D172" s="229"/>
      <c r="E172" s="230"/>
      <c r="F172" s="231"/>
      <c r="G172" s="231">
        <f>SUMIF(AG173:AG179,"&lt;&gt;NOR",G173:G179)</f>
        <v>0</v>
      </c>
      <c r="H172" s="231"/>
      <c r="I172" s="231">
        <f>SUM(I173:I179)</f>
        <v>0</v>
      </c>
      <c r="J172" s="231"/>
      <c r="K172" s="231">
        <f>SUM(K173:K179)</f>
        <v>0</v>
      </c>
      <c r="L172" s="231"/>
      <c r="M172" s="231">
        <f>SUM(M173:M179)</f>
        <v>0</v>
      </c>
      <c r="N172" s="230"/>
      <c r="O172" s="230">
        <f>SUM(O173:O179)</f>
        <v>0.27</v>
      </c>
      <c r="P172" s="230"/>
      <c r="Q172" s="230">
        <f>SUM(Q173:Q179)</f>
        <v>0</v>
      </c>
      <c r="R172" s="231"/>
      <c r="S172" s="231"/>
      <c r="T172" s="232"/>
      <c r="U172" s="226"/>
      <c r="V172" s="226">
        <f>SUM(V173:V179)</f>
        <v>10.85</v>
      </c>
      <c r="W172" s="226"/>
      <c r="X172" s="226"/>
      <c r="AG172" t="s">
        <v>163</v>
      </c>
    </row>
    <row r="173" spans="1:60" outlineLevel="1" x14ac:dyDescent="0.2">
      <c r="A173" s="233">
        <v>57</v>
      </c>
      <c r="B173" s="234" t="s">
        <v>463</v>
      </c>
      <c r="C173" s="245" t="s">
        <v>464</v>
      </c>
      <c r="D173" s="235" t="s">
        <v>261</v>
      </c>
      <c r="E173" s="236">
        <v>8.74</v>
      </c>
      <c r="F173" s="237"/>
      <c r="G173" s="238">
        <f>ROUND(E173*F173,2)</f>
        <v>0</v>
      </c>
      <c r="H173" s="237"/>
      <c r="I173" s="238">
        <f>ROUND(E173*H173,2)</f>
        <v>0</v>
      </c>
      <c r="J173" s="237"/>
      <c r="K173" s="238">
        <f>ROUND(E173*J173,2)</f>
        <v>0</v>
      </c>
      <c r="L173" s="238">
        <v>15</v>
      </c>
      <c r="M173" s="238">
        <f>G173*(1+L173/100)</f>
        <v>0</v>
      </c>
      <c r="N173" s="236">
        <v>1.001E-2</v>
      </c>
      <c r="O173" s="236">
        <f>ROUND(E173*N173,2)</f>
        <v>0.09</v>
      </c>
      <c r="P173" s="236">
        <v>0</v>
      </c>
      <c r="Q173" s="236">
        <f>ROUND(E173*P173,2)</f>
        <v>0</v>
      </c>
      <c r="R173" s="238" t="s">
        <v>465</v>
      </c>
      <c r="S173" s="238" t="s">
        <v>188</v>
      </c>
      <c r="T173" s="239" t="s">
        <v>188</v>
      </c>
      <c r="U173" s="221">
        <v>1.24196</v>
      </c>
      <c r="V173" s="221">
        <f>ROUND(E173*U173,2)</f>
        <v>10.85</v>
      </c>
      <c r="W173" s="221"/>
      <c r="X173" s="221" t="s">
        <v>466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69" t="s">
        <v>468</v>
      </c>
      <c r="D174" s="252"/>
      <c r="E174" s="253">
        <v>8.74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258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3">
        <v>58</v>
      </c>
      <c r="B175" s="234" t="s">
        <v>469</v>
      </c>
      <c r="C175" s="245" t="s">
        <v>470</v>
      </c>
      <c r="D175" s="235" t="s">
        <v>261</v>
      </c>
      <c r="E175" s="236">
        <v>9.6140000000000008</v>
      </c>
      <c r="F175" s="237"/>
      <c r="G175" s="238">
        <f>ROUND(E175*F175,2)</f>
        <v>0</v>
      </c>
      <c r="H175" s="237"/>
      <c r="I175" s="238">
        <f>ROUND(E175*H175,2)</f>
        <v>0</v>
      </c>
      <c r="J175" s="237"/>
      <c r="K175" s="238">
        <f>ROUND(E175*J175,2)</f>
        <v>0</v>
      </c>
      <c r="L175" s="238">
        <v>15</v>
      </c>
      <c r="M175" s="238">
        <f>G175*(1+L175/100)</f>
        <v>0</v>
      </c>
      <c r="N175" s="236">
        <v>1.9199999999999998E-2</v>
      </c>
      <c r="O175" s="236">
        <f>ROUND(E175*N175,2)</f>
        <v>0.18</v>
      </c>
      <c r="P175" s="236">
        <v>0</v>
      </c>
      <c r="Q175" s="236">
        <f>ROUND(E175*P175,2)</f>
        <v>0</v>
      </c>
      <c r="R175" s="238" t="s">
        <v>338</v>
      </c>
      <c r="S175" s="238" t="s">
        <v>188</v>
      </c>
      <c r="T175" s="239" t="s">
        <v>188</v>
      </c>
      <c r="U175" s="221">
        <v>0</v>
      </c>
      <c r="V175" s="221">
        <f>ROUND(E175*U175,2)</f>
        <v>0</v>
      </c>
      <c r="W175" s="221"/>
      <c r="X175" s="221" t="s">
        <v>339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340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69" t="s">
        <v>471</v>
      </c>
      <c r="D176" s="252"/>
      <c r="E176" s="253">
        <v>8.74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258</v>
      </c>
      <c r="AH176" s="210">
        <v>5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74" t="s">
        <v>439</v>
      </c>
      <c r="D177" s="256"/>
      <c r="E177" s="257">
        <v>0.874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258</v>
      </c>
      <c r="AH177" s="210">
        <v>4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>
        <v>59</v>
      </c>
      <c r="B178" s="218" t="s">
        <v>472</v>
      </c>
      <c r="C178" s="272" t="s">
        <v>473</v>
      </c>
      <c r="D178" s="219" t="s">
        <v>0</v>
      </c>
      <c r="E178" s="266"/>
      <c r="F178" s="222"/>
      <c r="G178" s="221">
        <f>ROUND(E178*F178,2)</f>
        <v>0</v>
      </c>
      <c r="H178" s="222"/>
      <c r="I178" s="221">
        <f>ROUND(E178*H178,2)</f>
        <v>0</v>
      </c>
      <c r="J178" s="222"/>
      <c r="K178" s="221">
        <f>ROUND(E178*J178,2)</f>
        <v>0</v>
      </c>
      <c r="L178" s="221">
        <v>15</v>
      </c>
      <c r="M178" s="221">
        <f>G178*(1+L178/100)</f>
        <v>0</v>
      </c>
      <c r="N178" s="220">
        <v>0</v>
      </c>
      <c r="O178" s="220">
        <f>ROUND(E178*N178,2)</f>
        <v>0</v>
      </c>
      <c r="P178" s="220">
        <v>0</v>
      </c>
      <c r="Q178" s="220">
        <f>ROUND(E178*P178,2)</f>
        <v>0</v>
      </c>
      <c r="R178" s="221" t="s">
        <v>474</v>
      </c>
      <c r="S178" s="221" t="s">
        <v>188</v>
      </c>
      <c r="T178" s="221" t="s">
        <v>188</v>
      </c>
      <c r="U178" s="221">
        <v>0</v>
      </c>
      <c r="V178" s="221">
        <f>ROUND(E178*U178,2)</f>
        <v>0</v>
      </c>
      <c r="W178" s="221"/>
      <c r="X178" s="221" t="s">
        <v>409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410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73" t="s">
        <v>445</v>
      </c>
      <c r="D179" s="267"/>
      <c r="E179" s="267"/>
      <c r="F179" s="267"/>
      <c r="G179" s="267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256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7" t="s">
        <v>162</v>
      </c>
      <c r="B180" s="228" t="s">
        <v>116</v>
      </c>
      <c r="C180" s="244" t="s">
        <v>117</v>
      </c>
      <c r="D180" s="229"/>
      <c r="E180" s="230"/>
      <c r="F180" s="231"/>
      <c r="G180" s="231">
        <f>SUMIF(AG181:AG183,"&lt;&gt;NOR",G181:G183)</f>
        <v>0</v>
      </c>
      <c r="H180" s="231"/>
      <c r="I180" s="231">
        <f>SUM(I181:I183)</f>
        <v>0</v>
      </c>
      <c r="J180" s="231"/>
      <c r="K180" s="231">
        <f>SUM(K181:K183)</f>
        <v>0</v>
      </c>
      <c r="L180" s="231"/>
      <c r="M180" s="231">
        <f>SUM(M181:M183)</f>
        <v>0</v>
      </c>
      <c r="N180" s="230"/>
      <c r="O180" s="230">
        <f>SUM(O181:O183)</f>
        <v>0.45</v>
      </c>
      <c r="P180" s="230"/>
      <c r="Q180" s="230">
        <f>SUM(Q181:Q183)</f>
        <v>0</v>
      </c>
      <c r="R180" s="231"/>
      <c r="S180" s="231"/>
      <c r="T180" s="232"/>
      <c r="U180" s="226"/>
      <c r="V180" s="226">
        <f>SUM(V181:V183)</f>
        <v>35.21</v>
      </c>
      <c r="W180" s="226"/>
      <c r="X180" s="226"/>
      <c r="AG180" t="s">
        <v>163</v>
      </c>
    </row>
    <row r="181" spans="1:60" outlineLevel="1" x14ac:dyDescent="0.2">
      <c r="A181" s="233">
        <v>60</v>
      </c>
      <c r="B181" s="234" t="s">
        <v>475</v>
      </c>
      <c r="C181" s="245" t="s">
        <v>476</v>
      </c>
      <c r="D181" s="235" t="s">
        <v>261</v>
      </c>
      <c r="E181" s="236">
        <v>46.13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15</v>
      </c>
      <c r="M181" s="238">
        <f>G181*(1+L181/100)</f>
        <v>0</v>
      </c>
      <c r="N181" s="236">
        <v>9.6500000000000006E-3</v>
      </c>
      <c r="O181" s="236">
        <f>ROUND(E181*N181,2)</f>
        <v>0.45</v>
      </c>
      <c r="P181" s="236">
        <v>0</v>
      </c>
      <c r="Q181" s="236">
        <f>ROUND(E181*P181,2)</f>
        <v>0</v>
      </c>
      <c r="R181" s="238" t="s">
        <v>465</v>
      </c>
      <c r="S181" s="238" t="s">
        <v>188</v>
      </c>
      <c r="T181" s="239" t="s">
        <v>188</v>
      </c>
      <c r="U181" s="221">
        <v>0.76334999999999997</v>
      </c>
      <c r="V181" s="221">
        <f>ROUND(E181*U181,2)</f>
        <v>35.21</v>
      </c>
      <c r="W181" s="221"/>
      <c r="X181" s="221" t="s">
        <v>466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467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68" t="s">
        <v>477</v>
      </c>
      <c r="D182" s="258"/>
      <c r="E182" s="258"/>
      <c r="F182" s="258"/>
      <c r="G182" s="258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256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69" t="s">
        <v>478</v>
      </c>
      <c r="D183" s="252"/>
      <c r="E183" s="253">
        <v>46.13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258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227" t="s">
        <v>162</v>
      </c>
      <c r="B184" s="228" t="s">
        <v>118</v>
      </c>
      <c r="C184" s="244" t="s">
        <v>119</v>
      </c>
      <c r="D184" s="229"/>
      <c r="E184" s="230"/>
      <c r="F184" s="231"/>
      <c r="G184" s="231">
        <f>SUMIF(AG185:AG189,"&lt;&gt;NOR",G185:G189)</f>
        <v>0</v>
      </c>
      <c r="H184" s="231"/>
      <c r="I184" s="231">
        <f>SUM(I185:I189)</f>
        <v>0</v>
      </c>
      <c r="J184" s="231"/>
      <c r="K184" s="231">
        <f>SUM(K185:K189)</f>
        <v>0</v>
      </c>
      <c r="L184" s="231"/>
      <c r="M184" s="231">
        <f>SUM(M185:M189)</f>
        <v>0</v>
      </c>
      <c r="N184" s="230"/>
      <c r="O184" s="230">
        <f>SUM(O185:O189)</f>
        <v>0</v>
      </c>
      <c r="P184" s="230"/>
      <c r="Q184" s="230">
        <f>SUM(Q185:Q189)</f>
        <v>0</v>
      </c>
      <c r="R184" s="231"/>
      <c r="S184" s="231"/>
      <c r="T184" s="232"/>
      <c r="U184" s="226"/>
      <c r="V184" s="226">
        <f>SUM(V185:V189)</f>
        <v>1.53</v>
      </c>
      <c r="W184" s="226"/>
      <c r="X184" s="226"/>
      <c r="AG184" t="s">
        <v>163</v>
      </c>
    </row>
    <row r="185" spans="1:60" outlineLevel="1" x14ac:dyDescent="0.2">
      <c r="A185" s="233">
        <v>61</v>
      </c>
      <c r="B185" s="234" t="s">
        <v>479</v>
      </c>
      <c r="C185" s="245" t="s">
        <v>480</v>
      </c>
      <c r="D185" s="235" t="s">
        <v>272</v>
      </c>
      <c r="E185" s="236">
        <v>43.85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15</v>
      </c>
      <c r="M185" s="238">
        <f>G185*(1+L185/100)</f>
        <v>0</v>
      </c>
      <c r="N185" s="236">
        <v>0</v>
      </c>
      <c r="O185" s="236">
        <f>ROUND(E185*N185,2)</f>
        <v>0</v>
      </c>
      <c r="P185" s="236">
        <v>8.0000000000000007E-5</v>
      </c>
      <c r="Q185" s="236">
        <f>ROUND(E185*P185,2)</f>
        <v>0</v>
      </c>
      <c r="R185" s="238" t="s">
        <v>481</v>
      </c>
      <c r="S185" s="238" t="s">
        <v>188</v>
      </c>
      <c r="T185" s="239" t="s">
        <v>188</v>
      </c>
      <c r="U185" s="221">
        <v>3.5000000000000003E-2</v>
      </c>
      <c r="V185" s="221">
        <f>ROUND(E185*U185,2)</f>
        <v>1.53</v>
      </c>
      <c r="W185" s="221"/>
      <c r="X185" s="221" t="s">
        <v>253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254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69" t="s">
        <v>482</v>
      </c>
      <c r="D186" s="252"/>
      <c r="E186" s="253">
        <v>21.55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258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69" t="s">
        <v>483</v>
      </c>
      <c r="D187" s="252"/>
      <c r="E187" s="253">
        <v>22.3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258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>
        <v>62</v>
      </c>
      <c r="B188" s="218" t="s">
        <v>484</v>
      </c>
      <c r="C188" s="272" t="s">
        <v>485</v>
      </c>
      <c r="D188" s="219" t="s">
        <v>0</v>
      </c>
      <c r="E188" s="266"/>
      <c r="F188" s="222"/>
      <c r="G188" s="221">
        <f>ROUND(E188*F188,2)</f>
        <v>0</v>
      </c>
      <c r="H188" s="222"/>
      <c r="I188" s="221">
        <f>ROUND(E188*H188,2)</f>
        <v>0</v>
      </c>
      <c r="J188" s="222"/>
      <c r="K188" s="221">
        <f>ROUND(E188*J188,2)</f>
        <v>0</v>
      </c>
      <c r="L188" s="221">
        <v>15</v>
      </c>
      <c r="M188" s="221">
        <f>G188*(1+L188/100)</f>
        <v>0</v>
      </c>
      <c r="N188" s="220">
        <v>0</v>
      </c>
      <c r="O188" s="220">
        <f>ROUND(E188*N188,2)</f>
        <v>0</v>
      </c>
      <c r="P188" s="220">
        <v>0</v>
      </c>
      <c r="Q188" s="220">
        <f>ROUND(E188*P188,2)</f>
        <v>0</v>
      </c>
      <c r="R188" s="221" t="s">
        <v>481</v>
      </c>
      <c r="S188" s="221" t="s">
        <v>188</v>
      </c>
      <c r="T188" s="221" t="s">
        <v>188</v>
      </c>
      <c r="U188" s="221">
        <v>0</v>
      </c>
      <c r="V188" s="221">
        <f>ROUND(E188*U188,2)</f>
        <v>0</v>
      </c>
      <c r="W188" s="221"/>
      <c r="X188" s="221" t="s">
        <v>409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410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73" t="s">
        <v>486</v>
      </c>
      <c r="D189" s="267"/>
      <c r="E189" s="267"/>
      <c r="F189" s="267"/>
      <c r="G189" s="267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256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27" t="s">
        <v>162</v>
      </c>
      <c r="B190" s="228" t="s">
        <v>120</v>
      </c>
      <c r="C190" s="244" t="s">
        <v>121</v>
      </c>
      <c r="D190" s="229"/>
      <c r="E190" s="230"/>
      <c r="F190" s="231"/>
      <c r="G190" s="231">
        <f>SUMIF(AG191:AG195,"&lt;&gt;NOR",G191:G195)</f>
        <v>0</v>
      </c>
      <c r="H190" s="231"/>
      <c r="I190" s="231">
        <f>SUM(I191:I195)</f>
        <v>0</v>
      </c>
      <c r="J190" s="231"/>
      <c r="K190" s="231">
        <f>SUM(K191:K195)</f>
        <v>0</v>
      </c>
      <c r="L190" s="231"/>
      <c r="M190" s="231">
        <f>SUM(M191:M195)</f>
        <v>0</v>
      </c>
      <c r="N190" s="230"/>
      <c r="O190" s="230">
        <f>SUM(O191:O195)</f>
        <v>0.22</v>
      </c>
      <c r="P190" s="230"/>
      <c r="Q190" s="230">
        <f>SUM(Q191:Q195)</f>
        <v>0</v>
      </c>
      <c r="R190" s="231"/>
      <c r="S190" s="231"/>
      <c r="T190" s="232"/>
      <c r="U190" s="226"/>
      <c r="V190" s="226">
        <f>SUM(V191:V195)</f>
        <v>20.85</v>
      </c>
      <c r="W190" s="226"/>
      <c r="X190" s="226"/>
      <c r="AG190" t="s">
        <v>163</v>
      </c>
    </row>
    <row r="191" spans="1:60" outlineLevel="1" x14ac:dyDescent="0.2">
      <c r="A191" s="233">
        <v>63</v>
      </c>
      <c r="B191" s="234" t="s">
        <v>487</v>
      </c>
      <c r="C191" s="245" t="s">
        <v>488</v>
      </c>
      <c r="D191" s="235" t="s">
        <v>261</v>
      </c>
      <c r="E191" s="236">
        <v>54.87</v>
      </c>
      <c r="F191" s="237"/>
      <c r="G191" s="238">
        <f>ROUND(E191*F191,2)</f>
        <v>0</v>
      </c>
      <c r="H191" s="237"/>
      <c r="I191" s="238">
        <f>ROUND(E191*H191,2)</f>
        <v>0</v>
      </c>
      <c r="J191" s="237"/>
      <c r="K191" s="238">
        <f>ROUND(E191*J191,2)</f>
        <v>0</v>
      </c>
      <c r="L191" s="238">
        <v>15</v>
      </c>
      <c r="M191" s="238">
        <f>G191*(1+L191/100)</f>
        <v>0</v>
      </c>
      <c r="N191" s="236">
        <v>4.0400000000000002E-3</v>
      </c>
      <c r="O191" s="236">
        <f>ROUND(E191*N191,2)</f>
        <v>0.22</v>
      </c>
      <c r="P191" s="236">
        <v>0</v>
      </c>
      <c r="Q191" s="236">
        <f>ROUND(E191*P191,2)</f>
        <v>0</v>
      </c>
      <c r="R191" s="238" t="s">
        <v>489</v>
      </c>
      <c r="S191" s="238" t="s">
        <v>188</v>
      </c>
      <c r="T191" s="239" t="s">
        <v>188</v>
      </c>
      <c r="U191" s="221">
        <v>0.38</v>
      </c>
      <c r="V191" s="221">
        <f>ROUND(E191*U191,2)</f>
        <v>20.85</v>
      </c>
      <c r="W191" s="221"/>
      <c r="X191" s="221" t="s">
        <v>253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254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68" t="s">
        <v>490</v>
      </c>
      <c r="D192" s="258"/>
      <c r="E192" s="258"/>
      <c r="F192" s="258"/>
      <c r="G192" s="258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256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69" t="s">
        <v>491</v>
      </c>
      <c r="D193" s="252"/>
      <c r="E193" s="253">
        <v>54.87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258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>
        <v>64</v>
      </c>
      <c r="B194" s="218" t="s">
        <v>492</v>
      </c>
      <c r="C194" s="272" t="s">
        <v>493</v>
      </c>
      <c r="D194" s="219" t="s">
        <v>0</v>
      </c>
      <c r="E194" s="266"/>
      <c r="F194" s="222"/>
      <c r="G194" s="221">
        <f>ROUND(E194*F194,2)</f>
        <v>0</v>
      </c>
      <c r="H194" s="222"/>
      <c r="I194" s="221">
        <f>ROUND(E194*H194,2)</f>
        <v>0</v>
      </c>
      <c r="J194" s="222"/>
      <c r="K194" s="221">
        <f>ROUND(E194*J194,2)</f>
        <v>0</v>
      </c>
      <c r="L194" s="221">
        <v>15</v>
      </c>
      <c r="M194" s="221">
        <f>G194*(1+L194/100)</f>
        <v>0</v>
      </c>
      <c r="N194" s="220">
        <v>0</v>
      </c>
      <c r="O194" s="220">
        <f>ROUND(E194*N194,2)</f>
        <v>0</v>
      </c>
      <c r="P194" s="220">
        <v>0</v>
      </c>
      <c r="Q194" s="220">
        <f>ROUND(E194*P194,2)</f>
        <v>0</v>
      </c>
      <c r="R194" s="221" t="s">
        <v>489</v>
      </c>
      <c r="S194" s="221" t="s">
        <v>188</v>
      </c>
      <c r="T194" s="221" t="s">
        <v>188</v>
      </c>
      <c r="U194" s="221">
        <v>0</v>
      </c>
      <c r="V194" s="221">
        <f>ROUND(E194*U194,2)</f>
        <v>0</v>
      </c>
      <c r="W194" s="221"/>
      <c r="X194" s="221" t="s">
        <v>409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410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73" t="s">
        <v>445</v>
      </c>
      <c r="D195" s="267"/>
      <c r="E195" s="267"/>
      <c r="F195" s="267"/>
      <c r="G195" s="267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256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27" t="s">
        <v>162</v>
      </c>
      <c r="B196" s="228" t="s">
        <v>122</v>
      </c>
      <c r="C196" s="244" t="s">
        <v>123</v>
      </c>
      <c r="D196" s="229"/>
      <c r="E196" s="230"/>
      <c r="F196" s="231"/>
      <c r="G196" s="231">
        <f>SUMIF(AG197:AG207,"&lt;&gt;NOR",G197:G207)</f>
        <v>0</v>
      </c>
      <c r="H196" s="231"/>
      <c r="I196" s="231">
        <f>SUM(I197:I207)</f>
        <v>0</v>
      </c>
      <c r="J196" s="231"/>
      <c r="K196" s="231">
        <f>SUM(K197:K207)</f>
        <v>0</v>
      </c>
      <c r="L196" s="231"/>
      <c r="M196" s="231">
        <f>SUM(M197:M207)</f>
        <v>0</v>
      </c>
      <c r="N196" s="230"/>
      <c r="O196" s="230">
        <f>SUM(O197:O207)</f>
        <v>2.23</v>
      </c>
      <c r="P196" s="230"/>
      <c r="Q196" s="230">
        <f>SUM(Q197:Q207)</f>
        <v>0</v>
      </c>
      <c r="R196" s="231"/>
      <c r="S196" s="231"/>
      <c r="T196" s="232"/>
      <c r="U196" s="226"/>
      <c r="V196" s="226">
        <f>SUM(V197:V207)</f>
        <v>51.07</v>
      </c>
      <c r="W196" s="226"/>
      <c r="X196" s="226"/>
      <c r="AG196" t="s">
        <v>163</v>
      </c>
    </row>
    <row r="197" spans="1:60" outlineLevel="1" x14ac:dyDescent="0.2">
      <c r="A197" s="233">
        <v>65</v>
      </c>
      <c r="B197" s="234" t="s">
        <v>494</v>
      </c>
      <c r="C197" s="245" t="s">
        <v>495</v>
      </c>
      <c r="D197" s="235" t="s">
        <v>272</v>
      </c>
      <c r="E197" s="236">
        <v>24.8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15</v>
      </c>
      <c r="M197" s="238">
        <f>G197*(1+L197/100)</f>
        <v>0</v>
      </c>
      <c r="N197" s="236">
        <v>1.7000000000000001E-4</v>
      </c>
      <c r="O197" s="236">
        <f>ROUND(E197*N197,2)</f>
        <v>0</v>
      </c>
      <c r="P197" s="236">
        <v>0</v>
      </c>
      <c r="Q197" s="236">
        <f>ROUND(E197*P197,2)</f>
        <v>0</v>
      </c>
      <c r="R197" s="238" t="s">
        <v>474</v>
      </c>
      <c r="S197" s="238" t="s">
        <v>188</v>
      </c>
      <c r="T197" s="239" t="s">
        <v>188</v>
      </c>
      <c r="U197" s="221">
        <v>0.12</v>
      </c>
      <c r="V197" s="221">
        <f>ROUND(E197*U197,2)</f>
        <v>2.98</v>
      </c>
      <c r="W197" s="221"/>
      <c r="X197" s="221" t="s">
        <v>253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254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69" t="s">
        <v>496</v>
      </c>
      <c r="D198" s="252"/>
      <c r="E198" s="253">
        <v>12.4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258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69" t="s">
        <v>497</v>
      </c>
      <c r="D199" s="252"/>
      <c r="E199" s="253">
        <v>12.4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258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3">
        <v>66</v>
      </c>
      <c r="B200" s="234" t="s">
        <v>498</v>
      </c>
      <c r="C200" s="245" t="s">
        <v>499</v>
      </c>
      <c r="D200" s="235" t="s">
        <v>261</v>
      </c>
      <c r="E200" s="236">
        <v>31.734000000000002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15</v>
      </c>
      <c r="M200" s="238">
        <f>G200*(1+L200/100)</f>
        <v>0</v>
      </c>
      <c r="N200" s="236">
        <v>5.6730000000000003E-2</v>
      </c>
      <c r="O200" s="236">
        <f>ROUND(E200*N200,2)</f>
        <v>1.8</v>
      </c>
      <c r="P200" s="236">
        <v>0</v>
      </c>
      <c r="Q200" s="236">
        <f>ROUND(E200*P200,2)</f>
        <v>0</v>
      </c>
      <c r="R200" s="238" t="s">
        <v>465</v>
      </c>
      <c r="S200" s="238" t="s">
        <v>188</v>
      </c>
      <c r="T200" s="239" t="s">
        <v>188</v>
      </c>
      <c r="U200" s="221">
        <v>1.5155099999999999</v>
      </c>
      <c r="V200" s="221">
        <f>ROUND(E200*U200,2)</f>
        <v>48.09</v>
      </c>
      <c r="W200" s="221"/>
      <c r="X200" s="221" t="s">
        <v>466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467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68" t="s">
        <v>500</v>
      </c>
      <c r="D201" s="258"/>
      <c r="E201" s="258"/>
      <c r="F201" s="258"/>
      <c r="G201" s="258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256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41" t="str">
        <f>C201</f>
        <v>z dlaždic keramických kladených do malty, včetně spárování a podílu práce v omezeném prostoru a na malých plochách.</v>
      </c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69" t="s">
        <v>501</v>
      </c>
      <c r="D202" s="252"/>
      <c r="E202" s="253">
        <v>15.867000000000001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258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69" t="s">
        <v>502</v>
      </c>
      <c r="D203" s="252"/>
      <c r="E203" s="253">
        <v>15.867000000000001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258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33">
        <v>67</v>
      </c>
      <c r="B204" s="234" t="s">
        <v>503</v>
      </c>
      <c r="C204" s="245" t="s">
        <v>504</v>
      </c>
      <c r="D204" s="235" t="s">
        <v>261</v>
      </c>
      <c r="E204" s="236">
        <v>34.907400000000003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15</v>
      </c>
      <c r="M204" s="238">
        <f>G204*(1+L204/100)</f>
        <v>0</v>
      </c>
      <c r="N204" s="236">
        <v>1.2200000000000001E-2</v>
      </c>
      <c r="O204" s="236">
        <f>ROUND(E204*N204,2)</f>
        <v>0.43</v>
      </c>
      <c r="P204" s="236">
        <v>0</v>
      </c>
      <c r="Q204" s="236">
        <f>ROUND(E204*P204,2)</f>
        <v>0</v>
      </c>
      <c r="R204" s="238" t="s">
        <v>338</v>
      </c>
      <c r="S204" s="238" t="s">
        <v>188</v>
      </c>
      <c r="T204" s="239" t="s">
        <v>188</v>
      </c>
      <c r="U204" s="221">
        <v>0</v>
      </c>
      <c r="V204" s="221">
        <f>ROUND(E204*U204,2)</f>
        <v>0</v>
      </c>
      <c r="W204" s="221"/>
      <c r="X204" s="221" t="s">
        <v>339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69" t="s">
        <v>505</v>
      </c>
      <c r="D205" s="252"/>
      <c r="E205" s="253">
        <v>31.734000000000002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258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74" t="s">
        <v>439</v>
      </c>
      <c r="D206" s="256"/>
      <c r="E206" s="257">
        <v>3.1734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258</v>
      </c>
      <c r="AH206" s="210">
        <v>4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>
        <v>68</v>
      </c>
      <c r="B207" s="218" t="s">
        <v>506</v>
      </c>
      <c r="C207" s="272" t="s">
        <v>507</v>
      </c>
      <c r="D207" s="219" t="s">
        <v>0</v>
      </c>
      <c r="E207" s="266"/>
      <c r="F207" s="222"/>
      <c r="G207" s="221">
        <f>ROUND(E207*F207,2)</f>
        <v>0</v>
      </c>
      <c r="H207" s="222"/>
      <c r="I207" s="221">
        <f>ROUND(E207*H207,2)</f>
        <v>0</v>
      </c>
      <c r="J207" s="222"/>
      <c r="K207" s="221">
        <f>ROUND(E207*J207,2)</f>
        <v>0</v>
      </c>
      <c r="L207" s="221">
        <v>15</v>
      </c>
      <c r="M207" s="221">
        <f>G207*(1+L207/100)</f>
        <v>0</v>
      </c>
      <c r="N207" s="220">
        <v>0</v>
      </c>
      <c r="O207" s="220">
        <f>ROUND(E207*N207,2)</f>
        <v>0</v>
      </c>
      <c r="P207" s="220">
        <v>0</v>
      </c>
      <c r="Q207" s="220">
        <f>ROUND(E207*P207,2)</f>
        <v>0</v>
      </c>
      <c r="R207" s="221" t="s">
        <v>474</v>
      </c>
      <c r="S207" s="221" t="s">
        <v>188</v>
      </c>
      <c r="T207" s="221" t="s">
        <v>188</v>
      </c>
      <c r="U207" s="221">
        <v>0</v>
      </c>
      <c r="V207" s="221">
        <f>ROUND(E207*U207,2)</f>
        <v>0</v>
      </c>
      <c r="W207" s="221"/>
      <c r="X207" s="221" t="s">
        <v>409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410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27" t="s">
        <v>162</v>
      </c>
      <c r="B208" s="228" t="s">
        <v>124</v>
      </c>
      <c r="C208" s="244" t="s">
        <v>125</v>
      </c>
      <c r="D208" s="229"/>
      <c r="E208" s="230"/>
      <c r="F208" s="231"/>
      <c r="G208" s="231">
        <f>SUMIF(AG209:AG210,"&lt;&gt;NOR",G209:G210)</f>
        <v>0</v>
      </c>
      <c r="H208" s="231"/>
      <c r="I208" s="231">
        <f>SUM(I209:I210)</f>
        <v>0</v>
      </c>
      <c r="J208" s="231"/>
      <c r="K208" s="231">
        <f>SUM(K209:K210)</f>
        <v>0</v>
      </c>
      <c r="L208" s="231"/>
      <c r="M208" s="231">
        <f>SUM(M209:M210)</f>
        <v>0</v>
      </c>
      <c r="N208" s="230"/>
      <c r="O208" s="230">
        <f>SUM(O209:O210)</f>
        <v>0</v>
      </c>
      <c r="P208" s="230"/>
      <c r="Q208" s="230">
        <f>SUM(Q209:Q210)</f>
        <v>0</v>
      </c>
      <c r="R208" s="231"/>
      <c r="S208" s="231"/>
      <c r="T208" s="232"/>
      <c r="U208" s="226"/>
      <c r="V208" s="226">
        <f>SUM(V209:V210)</f>
        <v>0.86</v>
      </c>
      <c r="W208" s="226"/>
      <c r="X208" s="226"/>
      <c r="AG208" t="s">
        <v>163</v>
      </c>
    </row>
    <row r="209" spans="1:60" outlineLevel="1" x14ac:dyDescent="0.2">
      <c r="A209" s="233">
        <v>69</v>
      </c>
      <c r="B209" s="234" t="s">
        <v>508</v>
      </c>
      <c r="C209" s="245" t="s">
        <v>509</v>
      </c>
      <c r="D209" s="235" t="s">
        <v>261</v>
      </c>
      <c r="E209" s="236">
        <v>3</v>
      </c>
      <c r="F209" s="237"/>
      <c r="G209" s="238">
        <f>ROUND(E209*F209,2)</f>
        <v>0</v>
      </c>
      <c r="H209" s="237"/>
      <c r="I209" s="238">
        <f>ROUND(E209*H209,2)</f>
        <v>0</v>
      </c>
      <c r="J209" s="237"/>
      <c r="K209" s="238">
        <f>ROUND(E209*J209,2)</f>
        <v>0</v>
      </c>
      <c r="L209" s="238">
        <v>15</v>
      </c>
      <c r="M209" s="238">
        <f>G209*(1+L209/100)</f>
        <v>0</v>
      </c>
      <c r="N209" s="236">
        <v>4.2000000000000002E-4</v>
      </c>
      <c r="O209" s="236">
        <f>ROUND(E209*N209,2)</f>
        <v>0</v>
      </c>
      <c r="P209" s="236">
        <v>0</v>
      </c>
      <c r="Q209" s="236">
        <f>ROUND(E209*P209,2)</f>
        <v>0</v>
      </c>
      <c r="R209" s="238" t="s">
        <v>510</v>
      </c>
      <c r="S209" s="238" t="s">
        <v>188</v>
      </c>
      <c r="T209" s="239" t="s">
        <v>188</v>
      </c>
      <c r="U209" s="221">
        <v>0.28699999999999998</v>
      </c>
      <c r="V209" s="221">
        <f>ROUND(E209*U209,2)</f>
        <v>0.86</v>
      </c>
      <c r="W209" s="221"/>
      <c r="X209" s="221" t="s">
        <v>253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254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69" t="s">
        <v>511</v>
      </c>
      <c r="D210" s="252"/>
      <c r="E210" s="253">
        <v>3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258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27" t="s">
        <v>162</v>
      </c>
      <c r="B211" s="228" t="s">
        <v>126</v>
      </c>
      <c r="C211" s="244" t="s">
        <v>127</v>
      </c>
      <c r="D211" s="229"/>
      <c r="E211" s="230"/>
      <c r="F211" s="231"/>
      <c r="G211" s="231">
        <f>SUMIF(AG212:AG223,"&lt;&gt;NOR",G212:G223)</f>
        <v>0</v>
      </c>
      <c r="H211" s="231"/>
      <c r="I211" s="231">
        <f>SUM(I212:I223)</f>
        <v>0</v>
      </c>
      <c r="J211" s="231"/>
      <c r="K211" s="231">
        <f>SUM(K212:K223)</f>
        <v>0</v>
      </c>
      <c r="L211" s="231"/>
      <c r="M211" s="231">
        <f>SUM(M212:M223)</f>
        <v>0</v>
      </c>
      <c r="N211" s="230"/>
      <c r="O211" s="230">
        <f>SUM(O212:O223)</f>
        <v>0.04</v>
      </c>
      <c r="P211" s="230"/>
      <c r="Q211" s="230">
        <f>SUM(Q212:Q223)</f>
        <v>0</v>
      </c>
      <c r="R211" s="231"/>
      <c r="S211" s="231"/>
      <c r="T211" s="232"/>
      <c r="U211" s="226"/>
      <c r="V211" s="226">
        <f>SUM(V212:V223)</f>
        <v>55</v>
      </c>
      <c r="W211" s="226"/>
      <c r="X211" s="226"/>
      <c r="AG211" t="s">
        <v>163</v>
      </c>
    </row>
    <row r="212" spans="1:60" outlineLevel="1" x14ac:dyDescent="0.2">
      <c r="A212" s="233">
        <v>70</v>
      </c>
      <c r="B212" s="234" t="s">
        <v>512</v>
      </c>
      <c r="C212" s="245" t="s">
        <v>513</v>
      </c>
      <c r="D212" s="235" t="s">
        <v>261</v>
      </c>
      <c r="E212" s="236">
        <v>347.57499999999999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15</v>
      </c>
      <c r="M212" s="238">
        <f>G212*(1+L212/100)</f>
        <v>0</v>
      </c>
      <c r="N212" s="236">
        <v>0</v>
      </c>
      <c r="O212" s="236">
        <f>ROUND(E212*N212,2)</f>
        <v>0</v>
      </c>
      <c r="P212" s="236">
        <v>0</v>
      </c>
      <c r="Q212" s="236">
        <f>ROUND(E212*P212,2)</f>
        <v>0</v>
      </c>
      <c r="R212" s="238" t="s">
        <v>514</v>
      </c>
      <c r="S212" s="238" t="s">
        <v>188</v>
      </c>
      <c r="T212" s="239" t="s">
        <v>188</v>
      </c>
      <c r="U212" s="221">
        <v>7.6679999999999998E-2</v>
      </c>
      <c r="V212" s="221">
        <f>ROUND(E212*U212,2)</f>
        <v>26.65</v>
      </c>
      <c r="W212" s="221"/>
      <c r="X212" s="221" t="s">
        <v>253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254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69" t="s">
        <v>515</v>
      </c>
      <c r="D213" s="252"/>
      <c r="E213" s="253">
        <v>84.662499999999994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258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69" t="s">
        <v>516</v>
      </c>
      <c r="D214" s="252"/>
      <c r="E214" s="253">
        <v>89.125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258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74" t="s">
        <v>517</v>
      </c>
      <c r="D215" s="256"/>
      <c r="E215" s="257">
        <v>173.78749999999999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258</v>
      </c>
      <c r="AH215" s="210">
        <v>4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3">
        <v>71</v>
      </c>
      <c r="B216" s="234" t="s">
        <v>518</v>
      </c>
      <c r="C216" s="245" t="s">
        <v>519</v>
      </c>
      <c r="D216" s="235" t="s">
        <v>261</v>
      </c>
      <c r="E216" s="236">
        <v>200.3125</v>
      </c>
      <c r="F216" s="237"/>
      <c r="G216" s="238">
        <f>ROUND(E216*F216,2)</f>
        <v>0</v>
      </c>
      <c r="H216" s="237"/>
      <c r="I216" s="238">
        <f>ROUND(E216*H216,2)</f>
        <v>0</v>
      </c>
      <c r="J216" s="237"/>
      <c r="K216" s="238">
        <f>ROUND(E216*J216,2)</f>
        <v>0</v>
      </c>
      <c r="L216" s="238">
        <v>15</v>
      </c>
      <c r="M216" s="238">
        <f>G216*(1+L216/100)</f>
        <v>0</v>
      </c>
      <c r="N216" s="236">
        <v>6.9999999999999994E-5</v>
      </c>
      <c r="O216" s="236">
        <f>ROUND(E216*N216,2)</f>
        <v>0.01</v>
      </c>
      <c r="P216" s="236">
        <v>0</v>
      </c>
      <c r="Q216" s="236">
        <f>ROUND(E216*P216,2)</f>
        <v>0</v>
      </c>
      <c r="R216" s="238" t="s">
        <v>514</v>
      </c>
      <c r="S216" s="238" t="s">
        <v>188</v>
      </c>
      <c r="T216" s="239" t="s">
        <v>188</v>
      </c>
      <c r="U216" s="221">
        <v>3.2480000000000002E-2</v>
      </c>
      <c r="V216" s="221">
        <f>ROUND(E216*U216,2)</f>
        <v>6.51</v>
      </c>
      <c r="W216" s="221"/>
      <c r="X216" s="221" t="s">
        <v>253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254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69" t="s">
        <v>520</v>
      </c>
      <c r="D217" s="252"/>
      <c r="E217" s="253">
        <v>79.087500000000006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258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69" t="s">
        <v>521</v>
      </c>
      <c r="D218" s="252"/>
      <c r="E218" s="253">
        <v>8.99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258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69" t="s">
        <v>522</v>
      </c>
      <c r="D219" s="252"/>
      <c r="E219" s="253">
        <v>83.245000000000005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258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69" t="s">
        <v>523</v>
      </c>
      <c r="D220" s="252"/>
      <c r="E220" s="253">
        <v>8.99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258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69" t="s">
        <v>524</v>
      </c>
      <c r="D221" s="252"/>
      <c r="E221" s="253">
        <v>20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258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3">
        <v>72</v>
      </c>
      <c r="B222" s="234" t="s">
        <v>525</v>
      </c>
      <c r="C222" s="245" t="s">
        <v>526</v>
      </c>
      <c r="D222" s="235" t="s">
        <v>261</v>
      </c>
      <c r="E222" s="236">
        <v>200.3125</v>
      </c>
      <c r="F222" s="237"/>
      <c r="G222" s="238">
        <f>ROUND(E222*F222,2)</f>
        <v>0</v>
      </c>
      <c r="H222" s="237"/>
      <c r="I222" s="238">
        <f>ROUND(E222*H222,2)</f>
        <v>0</v>
      </c>
      <c r="J222" s="237"/>
      <c r="K222" s="238">
        <f>ROUND(E222*J222,2)</f>
        <v>0</v>
      </c>
      <c r="L222" s="238">
        <v>15</v>
      </c>
      <c r="M222" s="238">
        <f>G222*(1+L222/100)</f>
        <v>0</v>
      </c>
      <c r="N222" s="236">
        <v>1.6000000000000001E-4</v>
      </c>
      <c r="O222" s="236">
        <f>ROUND(E222*N222,2)</f>
        <v>0.03</v>
      </c>
      <c r="P222" s="236">
        <v>0</v>
      </c>
      <c r="Q222" s="236">
        <f>ROUND(E222*P222,2)</f>
        <v>0</v>
      </c>
      <c r="R222" s="238" t="s">
        <v>514</v>
      </c>
      <c r="S222" s="238" t="s">
        <v>188</v>
      </c>
      <c r="T222" s="239" t="s">
        <v>188</v>
      </c>
      <c r="U222" s="221">
        <v>0.10902000000000001</v>
      </c>
      <c r="V222" s="221">
        <f>ROUND(E222*U222,2)</f>
        <v>21.84</v>
      </c>
      <c r="W222" s="221"/>
      <c r="X222" s="221" t="s">
        <v>253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254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69" t="s">
        <v>527</v>
      </c>
      <c r="D223" s="252"/>
      <c r="E223" s="253">
        <v>200.3125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258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x14ac:dyDescent="0.2">
      <c r="A224" s="227" t="s">
        <v>162</v>
      </c>
      <c r="B224" s="228" t="s">
        <v>131</v>
      </c>
      <c r="C224" s="244" t="s">
        <v>132</v>
      </c>
      <c r="D224" s="229"/>
      <c r="E224" s="230"/>
      <c r="F224" s="231"/>
      <c r="G224" s="231">
        <f>SUMIF(AG225:AG232,"&lt;&gt;NOR",G225:G232)</f>
        <v>0</v>
      </c>
      <c r="H224" s="231"/>
      <c r="I224" s="231">
        <f>SUM(I225:I232)</f>
        <v>0</v>
      </c>
      <c r="J224" s="231"/>
      <c r="K224" s="231">
        <f>SUM(K225:K232)</f>
        <v>0</v>
      </c>
      <c r="L224" s="231"/>
      <c r="M224" s="231">
        <f>SUM(M225:M232)</f>
        <v>0</v>
      </c>
      <c r="N224" s="230"/>
      <c r="O224" s="230">
        <f>SUM(O225:O232)</f>
        <v>0</v>
      </c>
      <c r="P224" s="230"/>
      <c r="Q224" s="230">
        <f>SUM(Q225:Q232)</f>
        <v>0</v>
      </c>
      <c r="R224" s="231"/>
      <c r="S224" s="231"/>
      <c r="T224" s="232"/>
      <c r="U224" s="226"/>
      <c r="V224" s="226">
        <f>SUM(V225:V232)</f>
        <v>43.32</v>
      </c>
      <c r="W224" s="226"/>
      <c r="X224" s="226"/>
      <c r="AG224" t="s">
        <v>163</v>
      </c>
    </row>
    <row r="225" spans="1:60" ht="22.5" outlineLevel="1" x14ac:dyDescent="0.2">
      <c r="A225" s="233">
        <v>73</v>
      </c>
      <c r="B225" s="234" t="s">
        <v>528</v>
      </c>
      <c r="C225" s="245" t="s">
        <v>529</v>
      </c>
      <c r="D225" s="235" t="s">
        <v>327</v>
      </c>
      <c r="E225" s="236">
        <v>11.73546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15</v>
      </c>
      <c r="M225" s="238">
        <f>G225*(1+L225/100)</f>
        <v>0</v>
      </c>
      <c r="N225" s="236">
        <v>0</v>
      </c>
      <c r="O225" s="236">
        <f>ROUND(E225*N225,2)</f>
        <v>0</v>
      </c>
      <c r="P225" s="236">
        <v>0</v>
      </c>
      <c r="Q225" s="236">
        <f>ROUND(E225*P225,2)</f>
        <v>0</v>
      </c>
      <c r="R225" s="238" t="s">
        <v>530</v>
      </c>
      <c r="S225" s="238" t="s">
        <v>188</v>
      </c>
      <c r="T225" s="239" t="s">
        <v>188</v>
      </c>
      <c r="U225" s="221">
        <v>0.27700000000000002</v>
      </c>
      <c r="V225" s="221">
        <f>ROUND(E225*U225,2)</f>
        <v>3.25</v>
      </c>
      <c r="W225" s="221"/>
      <c r="X225" s="221" t="s">
        <v>531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532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68" t="s">
        <v>533</v>
      </c>
      <c r="D226" s="258"/>
      <c r="E226" s="258"/>
      <c r="F226" s="258"/>
      <c r="G226" s="258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256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1" x14ac:dyDescent="0.2">
      <c r="A227" s="259">
        <v>74</v>
      </c>
      <c r="B227" s="260" t="s">
        <v>534</v>
      </c>
      <c r="C227" s="271" t="s">
        <v>535</v>
      </c>
      <c r="D227" s="261" t="s">
        <v>327</v>
      </c>
      <c r="E227" s="262">
        <v>11.73546</v>
      </c>
      <c r="F227" s="263"/>
      <c r="G227" s="264">
        <f>ROUND(E227*F227,2)</f>
        <v>0</v>
      </c>
      <c r="H227" s="263"/>
      <c r="I227" s="264">
        <f>ROUND(E227*H227,2)</f>
        <v>0</v>
      </c>
      <c r="J227" s="263"/>
      <c r="K227" s="264">
        <f>ROUND(E227*J227,2)</f>
        <v>0</v>
      </c>
      <c r="L227" s="264">
        <v>15</v>
      </c>
      <c r="M227" s="264">
        <f>G227*(1+L227/100)</f>
        <v>0</v>
      </c>
      <c r="N227" s="262">
        <v>0</v>
      </c>
      <c r="O227" s="262">
        <f>ROUND(E227*N227,2)</f>
        <v>0</v>
      </c>
      <c r="P227" s="262">
        <v>0</v>
      </c>
      <c r="Q227" s="262">
        <f>ROUND(E227*P227,2)</f>
        <v>0</v>
      </c>
      <c r="R227" s="264" t="s">
        <v>356</v>
      </c>
      <c r="S227" s="264" t="s">
        <v>188</v>
      </c>
      <c r="T227" s="265" t="s">
        <v>188</v>
      </c>
      <c r="U227" s="221">
        <v>0.93300000000000005</v>
      </c>
      <c r="V227" s="221">
        <f>ROUND(E227*U227,2)</f>
        <v>10.95</v>
      </c>
      <c r="W227" s="221"/>
      <c r="X227" s="221" t="s">
        <v>531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532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59">
        <v>75</v>
      </c>
      <c r="B228" s="260" t="s">
        <v>536</v>
      </c>
      <c r="C228" s="271" t="s">
        <v>537</v>
      </c>
      <c r="D228" s="261" t="s">
        <v>327</v>
      </c>
      <c r="E228" s="262">
        <v>11.73546</v>
      </c>
      <c r="F228" s="263"/>
      <c r="G228" s="264">
        <f>ROUND(E228*F228,2)</f>
        <v>0</v>
      </c>
      <c r="H228" s="263"/>
      <c r="I228" s="264">
        <f>ROUND(E228*H228,2)</f>
        <v>0</v>
      </c>
      <c r="J228" s="263"/>
      <c r="K228" s="264">
        <f>ROUND(E228*J228,2)</f>
        <v>0</v>
      </c>
      <c r="L228" s="264">
        <v>15</v>
      </c>
      <c r="M228" s="264">
        <f>G228*(1+L228/100)</f>
        <v>0</v>
      </c>
      <c r="N228" s="262">
        <v>0</v>
      </c>
      <c r="O228" s="262">
        <f>ROUND(E228*N228,2)</f>
        <v>0</v>
      </c>
      <c r="P228" s="262">
        <v>0</v>
      </c>
      <c r="Q228" s="262">
        <f>ROUND(E228*P228,2)</f>
        <v>0</v>
      </c>
      <c r="R228" s="264" t="s">
        <v>356</v>
      </c>
      <c r="S228" s="264" t="s">
        <v>188</v>
      </c>
      <c r="T228" s="265" t="s">
        <v>188</v>
      </c>
      <c r="U228" s="221">
        <v>0.49</v>
      </c>
      <c r="V228" s="221">
        <f>ROUND(E228*U228,2)</f>
        <v>5.75</v>
      </c>
      <c r="W228" s="221"/>
      <c r="X228" s="221" t="s">
        <v>531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532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59">
        <v>76</v>
      </c>
      <c r="B229" s="260" t="s">
        <v>538</v>
      </c>
      <c r="C229" s="271" t="s">
        <v>539</v>
      </c>
      <c r="D229" s="261" t="s">
        <v>327</v>
      </c>
      <c r="E229" s="262">
        <v>234.70928000000001</v>
      </c>
      <c r="F229" s="263"/>
      <c r="G229" s="264">
        <f>ROUND(E229*F229,2)</f>
        <v>0</v>
      </c>
      <c r="H229" s="263"/>
      <c r="I229" s="264">
        <f>ROUND(E229*H229,2)</f>
        <v>0</v>
      </c>
      <c r="J229" s="263"/>
      <c r="K229" s="264">
        <f>ROUND(E229*J229,2)</f>
        <v>0</v>
      </c>
      <c r="L229" s="264">
        <v>15</v>
      </c>
      <c r="M229" s="264">
        <f>G229*(1+L229/100)</f>
        <v>0</v>
      </c>
      <c r="N229" s="262">
        <v>0</v>
      </c>
      <c r="O229" s="262">
        <f>ROUND(E229*N229,2)</f>
        <v>0</v>
      </c>
      <c r="P229" s="262">
        <v>0</v>
      </c>
      <c r="Q229" s="262">
        <f>ROUND(E229*P229,2)</f>
        <v>0</v>
      </c>
      <c r="R229" s="264" t="s">
        <v>356</v>
      </c>
      <c r="S229" s="264" t="s">
        <v>188</v>
      </c>
      <c r="T229" s="265" t="s">
        <v>188</v>
      </c>
      <c r="U229" s="221">
        <v>0</v>
      </c>
      <c r="V229" s="221">
        <f>ROUND(E229*U229,2)</f>
        <v>0</v>
      </c>
      <c r="W229" s="221"/>
      <c r="X229" s="221" t="s">
        <v>531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532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59">
        <v>77</v>
      </c>
      <c r="B230" s="260" t="s">
        <v>540</v>
      </c>
      <c r="C230" s="271" t="s">
        <v>541</v>
      </c>
      <c r="D230" s="261" t="s">
        <v>327</v>
      </c>
      <c r="E230" s="262">
        <v>11.73546</v>
      </c>
      <c r="F230" s="263"/>
      <c r="G230" s="264">
        <f>ROUND(E230*F230,2)</f>
        <v>0</v>
      </c>
      <c r="H230" s="263"/>
      <c r="I230" s="264">
        <f>ROUND(E230*H230,2)</f>
        <v>0</v>
      </c>
      <c r="J230" s="263"/>
      <c r="K230" s="264">
        <f>ROUND(E230*J230,2)</f>
        <v>0</v>
      </c>
      <c r="L230" s="264">
        <v>15</v>
      </c>
      <c r="M230" s="264">
        <f>G230*(1+L230/100)</f>
        <v>0</v>
      </c>
      <c r="N230" s="262">
        <v>0</v>
      </c>
      <c r="O230" s="262">
        <f>ROUND(E230*N230,2)</f>
        <v>0</v>
      </c>
      <c r="P230" s="262">
        <v>0</v>
      </c>
      <c r="Q230" s="262">
        <f>ROUND(E230*P230,2)</f>
        <v>0</v>
      </c>
      <c r="R230" s="264" t="s">
        <v>356</v>
      </c>
      <c r="S230" s="264" t="s">
        <v>188</v>
      </c>
      <c r="T230" s="265" t="s">
        <v>188</v>
      </c>
      <c r="U230" s="221">
        <v>0.94199999999999995</v>
      </c>
      <c r="V230" s="221">
        <f>ROUND(E230*U230,2)</f>
        <v>11.05</v>
      </c>
      <c r="W230" s="221"/>
      <c r="X230" s="221" t="s">
        <v>531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532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59">
        <v>78</v>
      </c>
      <c r="B231" s="260" t="s">
        <v>542</v>
      </c>
      <c r="C231" s="271" t="s">
        <v>543</v>
      </c>
      <c r="D231" s="261" t="s">
        <v>327</v>
      </c>
      <c r="E231" s="262">
        <v>117.35464</v>
      </c>
      <c r="F231" s="263"/>
      <c r="G231" s="264">
        <f>ROUND(E231*F231,2)</f>
        <v>0</v>
      </c>
      <c r="H231" s="263"/>
      <c r="I231" s="264">
        <f>ROUND(E231*H231,2)</f>
        <v>0</v>
      </c>
      <c r="J231" s="263"/>
      <c r="K231" s="264">
        <f>ROUND(E231*J231,2)</f>
        <v>0</v>
      </c>
      <c r="L231" s="264">
        <v>15</v>
      </c>
      <c r="M231" s="264">
        <f>G231*(1+L231/100)</f>
        <v>0</v>
      </c>
      <c r="N231" s="262">
        <v>0</v>
      </c>
      <c r="O231" s="262">
        <f>ROUND(E231*N231,2)</f>
        <v>0</v>
      </c>
      <c r="P231" s="262">
        <v>0</v>
      </c>
      <c r="Q231" s="262">
        <f>ROUND(E231*P231,2)</f>
        <v>0</v>
      </c>
      <c r="R231" s="264" t="s">
        <v>356</v>
      </c>
      <c r="S231" s="264" t="s">
        <v>188</v>
      </c>
      <c r="T231" s="265" t="s">
        <v>188</v>
      </c>
      <c r="U231" s="221">
        <v>0.105</v>
      </c>
      <c r="V231" s="221">
        <f>ROUND(E231*U231,2)</f>
        <v>12.32</v>
      </c>
      <c r="W231" s="221"/>
      <c r="X231" s="221" t="s">
        <v>531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532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3">
        <v>79</v>
      </c>
      <c r="B232" s="234" t="s">
        <v>544</v>
      </c>
      <c r="C232" s="245" t="s">
        <v>545</v>
      </c>
      <c r="D232" s="235" t="s">
        <v>327</v>
      </c>
      <c r="E232" s="236">
        <v>11.73546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15</v>
      </c>
      <c r="M232" s="238">
        <f>G232*(1+L232/100)</f>
        <v>0</v>
      </c>
      <c r="N232" s="236">
        <v>0</v>
      </c>
      <c r="O232" s="236">
        <f>ROUND(E232*N232,2)</f>
        <v>0</v>
      </c>
      <c r="P232" s="236">
        <v>0</v>
      </c>
      <c r="Q232" s="236">
        <f>ROUND(E232*P232,2)</f>
        <v>0</v>
      </c>
      <c r="R232" s="238" t="s">
        <v>356</v>
      </c>
      <c r="S232" s="238" t="s">
        <v>188</v>
      </c>
      <c r="T232" s="239" t="s">
        <v>188</v>
      </c>
      <c r="U232" s="221">
        <v>0</v>
      </c>
      <c r="V232" s="221">
        <f>ROUND(E232*U232,2)</f>
        <v>0</v>
      </c>
      <c r="W232" s="221"/>
      <c r="X232" s="221" t="s">
        <v>531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532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3"/>
      <c r="B233" s="4"/>
      <c r="C233" s="249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E233">
        <v>15</v>
      </c>
      <c r="AF233">
        <v>21</v>
      </c>
      <c r="AG233" t="s">
        <v>149</v>
      </c>
    </row>
    <row r="234" spans="1:60" x14ac:dyDescent="0.2">
      <c r="A234" s="213"/>
      <c r="B234" s="214" t="s">
        <v>29</v>
      </c>
      <c r="C234" s="250"/>
      <c r="D234" s="215"/>
      <c r="E234" s="216"/>
      <c r="F234" s="216"/>
      <c r="G234" s="243">
        <f>G8+G24+G27+G59+G73+G80+G82+G90+G133+G136+G147+G162+G172+G180+G184+G190+G196+G208+G211+G224</f>
        <v>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E234">
        <f>SUMIF(L7:L232,AE233,G7:G232)</f>
        <v>0</v>
      </c>
      <c r="AF234">
        <f>SUMIF(L7:L232,AF233,G7:G232)</f>
        <v>0</v>
      </c>
      <c r="AG234" t="s">
        <v>246</v>
      </c>
    </row>
    <row r="235" spans="1:60" x14ac:dyDescent="0.2">
      <c r="C235" s="251"/>
      <c r="D235" s="10"/>
      <c r="AG235" t="s">
        <v>248</v>
      </c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954" sheet="1"/>
  <mergeCells count="36">
    <mergeCell ref="C182:G182"/>
    <mergeCell ref="C189:G189"/>
    <mergeCell ref="C192:G192"/>
    <mergeCell ref="C195:G195"/>
    <mergeCell ref="C201:G201"/>
    <mergeCell ref="C226:G226"/>
    <mergeCell ref="C128:G128"/>
    <mergeCell ref="C135:G135"/>
    <mergeCell ref="C146:G146"/>
    <mergeCell ref="C161:G161"/>
    <mergeCell ref="C171:G171"/>
    <mergeCell ref="C179:G179"/>
    <mergeCell ref="C92:G92"/>
    <mergeCell ref="C96:G96"/>
    <mergeCell ref="C100:G100"/>
    <mergeCell ref="C106:G106"/>
    <mergeCell ref="C109:G109"/>
    <mergeCell ref="C125:G125"/>
    <mergeCell ref="C61:G61"/>
    <mergeCell ref="C64:G64"/>
    <mergeCell ref="C68:G68"/>
    <mergeCell ref="C71:G71"/>
    <mergeCell ref="C75:G75"/>
    <mergeCell ref="C77:G77"/>
    <mergeCell ref="C16:G16"/>
    <mergeCell ref="C21:G21"/>
    <mergeCell ref="C29:G29"/>
    <mergeCell ref="C32:G32"/>
    <mergeCell ref="C39:G39"/>
    <mergeCell ref="C43:G4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136</v>
      </c>
      <c r="B1" s="195"/>
      <c r="C1" s="195"/>
      <c r="D1" s="195"/>
      <c r="E1" s="195"/>
      <c r="F1" s="195"/>
      <c r="G1" s="195"/>
      <c r="AG1" t="s">
        <v>137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138</v>
      </c>
      <c r="AG3" t="s">
        <v>139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140</v>
      </c>
    </row>
    <row r="5" spans="1:60" x14ac:dyDescent="0.2">
      <c r="D5" s="10"/>
    </row>
    <row r="6" spans="1:60" ht="38.25" x14ac:dyDescent="0.2">
      <c r="A6" s="206" t="s">
        <v>141</v>
      </c>
      <c r="B6" s="208" t="s">
        <v>142</v>
      </c>
      <c r="C6" s="208" t="s">
        <v>143</v>
      </c>
      <c r="D6" s="207" t="s">
        <v>144</v>
      </c>
      <c r="E6" s="206" t="s">
        <v>145</v>
      </c>
      <c r="F6" s="205" t="s">
        <v>146</v>
      </c>
      <c r="G6" s="206" t="s">
        <v>29</v>
      </c>
      <c r="H6" s="209" t="s">
        <v>30</v>
      </c>
      <c r="I6" s="209" t="s">
        <v>147</v>
      </c>
      <c r="J6" s="209" t="s">
        <v>31</v>
      </c>
      <c r="K6" s="209" t="s">
        <v>148</v>
      </c>
      <c r="L6" s="209" t="s">
        <v>149</v>
      </c>
      <c r="M6" s="209" t="s">
        <v>150</v>
      </c>
      <c r="N6" s="209" t="s">
        <v>151</v>
      </c>
      <c r="O6" s="209" t="s">
        <v>152</v>
      </c>
      <c r="P6" s="209" t="s">
        <v>153</v>
      </c>
      <c r="Q6" s="209" t="s">
        <v>154</v>
      </c>
      <c r="R6" s="209" t="s">
        <v>155</v>
      </c>
      <c r="S6" s="209" t="s">
        <v>156</v>
      </c>
      <c r="T6" s="209" t="s">
        <v>157</v>
      </c>
      <c r="U6" s="209" t="s">
        <v>158</v>
      </c>
      <c r="V6" s="209" t="s">
        <v>159</v>
      </c>
      <c r="W6" s="209" t="s">
        <v>160</v>
      </c>
      <c r="X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162</v>
      </c>
      <c r="B8" s="228" t="s">
        <v>104</v>
      </c>
      <c r="C8" s="244" t="s">
        <v>105</v>
      </c>
      <c r="D8" s="229"/>
      <c r="E8" s="230"/>
      <c r="F8" s="231"/>
      <c r="G8" s="231">
        <f>SUMIF(AG9:AG24,"&lt;&gt;NOR",G9:G24)</f>
        <v>0</v>
      </c>
      <c r="H8" s="231"/>
      <c r="I8" s="231">
        <f>SUM(I9:I24)</f>
        <v>0</v>
      </c>
      <c r="J8" s="231"/>
      <c r="K8" s="231">
        <f>SUM(K9:K24)</f>
        <v>0</v>
      </c>
      <c r="L8" s="231"/>
      <c r="M8" s="231">
        <f>SUM(M9:M24)</f>
        <v>0</v>
      </c>
      <c r="N8" s="230"/>
      <c r="O8" s="230">
        <f>SUM(O9:O24)</f>
        <v>0</v>
      </c>
      <c r="P8" s="230"/>
      <c r="Q8" s="230">
        <f>SUM(Q9:Q24)</f>
        <v>0</v>
      </c>
      <c r="R8" s="231"/>
      <c r="S8" s="231"/>
      <c r="T8" s="232"/>
      <c r="U8" s="226"/>
      <c r="V8" s="226">
        <f>SUM(V9:V24)</f>
        <v>7.3</v>
      </c>
      <c r="W8" s="226"/>
      <c r="X8" s="226"/>
      <c r="AG8" t="s">
        <v>163</v>
      </c>
    </row>
    <row r="9" spans="1:60" outlineLevel="1" x14ac:dyDescent="0.2">
      <c r="A9" s="259">
        <v>1</v>
      </c>
      <c r="B9" s="260" t="s">
        <v>546</v>
      </c>
      <c r="C9" s="271" t="s">
        <v>547</v>
      </c>
      <c r="D9" s="261" t="s">
        <v>272</v>
      </c>
      <c r="E9" s="262">
        <v>10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15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188</v>
      </c>
      <c r="T9" s="265" t="s">
        <v>168</v>
      </c>
      <c r="U9" s="221">
        <v>0.32</v>
      </c>
      <c r="V9" s="221">
        <f>ROUND(E9*U9,2)</f>
        <v>3.2</v>
      </c>
      <c r="W9" s="221"/>
      <c r="X9" s="221" t="s">
        <v>253</v>
      </c>
      <c r="Y9" s="210"/>
      <c r="Z9" s="210"/>
      <c r="AA9" s="210"/>
      <c r="AB9" s="210"/>
      <c r="AC9" s="210"/>
      <c r="AD9" s="210"/>
      <c r="AE9" s="210"/>
      <c r="AF9" s="210"/>
      <c r="AG9" s="210" t="s">
        <v>548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9">
        <v>2</v>
      </c>
      <c r="B10" s="260" t="s">
        <v>549</v>
      </c>
      <c r="C10" s="271" t="s">
        <v>550</v>
      </c>
      <c r="D10" s="261" t="s">
        <v>272</v>
      </c>
      <c r="E10" s="262">
        <v>9</v>
      </c>
      <c r="F10" s="263"/>
      <c r="G10" s="264">
        <f>ROUND(E10*F10,2)</f>
        <v>0</v>
      </c>
      <c r="H10" s="263"/>
      <c r="I10" s="264">
        <f>ROUND(E10*H10,2)</f>
        <v>0</v>
      </c>
      <c r="J10" s="263"/>
      <c r="K10" s="264">
        <f>ROUND(E10*J10,2)</f>
        <v>0</v>
      </c>
      <c r="L10" s="264">
        <v>15</v>
      </c>
      <c r="M10" s="264">
        <f>G10*(1+L10/100)</f>
        <v>0</v>
      </c>
      <c r="N10" s="262">
        <v>0</v>
      </c>
      <c r="O10" s="262">
        <f>ROUND(E10*N10,2)</f>
        <v>0</v>
      </c>
      <c r="P10" s="262">
        <v>0</v>
      </c>
      <c r="Q10" s="262">
        <f>ROUND(E10*P10,2)</f>
        <v>0</v>
      </c>
      <c r="R10" s="264"/>
      <c r="S10" s="264" t="s">
        <v>167</v>
      </c>
      <c r="T10" s="265" t="s">
        <v>168</v>
      </c>
      <c r="U10" s="221">
        <v>0</v>
      </c>
      <c r="V10" s="221">
        <f>ROUND(E10*U10,2)</f>
        <v>0</v>
      </c>
      <c r="W10" s="221"/>
      <c r="X10" s="221" t="s">
        <v>339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551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9">
        <v>3</v>
      </c>
      <c r="B11" s="260" t="s">
        <v>552</v>
      </c>
      <c r="C11" s="271" t="s">
        <v>553</v>
      </c>
      <c r="D11" s="261" t="s">
        <v>272</v>
      </c>
      <c r="E11" s="262">
        <v>2</v>
      </c>
      <c r="F11" s="263"/>
      <c r="G11" s="264">
        <f>ROUND(E11*F11,2)</f>
        <v>0</v>
      </c>
      <c r="H11" s="263"/>
      <c r="I11" s="264">
        <f>ROUND(E11*H11,2)</f>
        <v>0</v>
      </c>
      <c r="J11" s="263"/>
      <c r="K11" s="264">
        <f>ROUND(E11*J11,2)</f>
        <v>0</v>
      </c>
      <c r="L11" s="264">
        <v>15</v>
      </c>
      <c r="M11" s="264">
        <f>G11*(1+L11/100)</f>
        <v>0</v>
      </c>
      <c r="N11" s="262">
        <v>0</v>
      </c>
      <c r="O11" s="262">
        <f>ROUND(E11*N11,2)</f>
        <v>0</v>
      </c>
      <c r="P11" s="262">
        <v>0</v>
      </c>
      <c r="Q11" s="262">
        <f>ROUND(E11*P11,2)</f>
        <v>0</v>
      </c>
      <c r="R11" s="264"/>
      <c r="S11" s="264" t="s">
        <v>167</v>
      </c>
      <c r="T11" s="265" t="s">
        <v>168</v>
      </c>
      <c r="U11" s="221">
        <v>0</v>
      </c>
      <c r="V11" s="221">
        <f>ROUND(E11*U11,2)</f>
        <v>0</v>
      </c>
      <c r="W11" s="221"/>
      <c r="X11" s="221" t="s">
        <v>339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551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9">
        <v>4</v>
      </c>
      <c r="B12" s="260" t="s">
        <v>554</v>
      </c>
      <c r="C12" s="271" t="s">
        <v>555</v>
      </c>
      <c r="D12" s="261" t="s">
        <v>272</v>
      </c>
      <c r="E12" s="262">
        <v>21</v>
      </c>
      <c r="F12" s="263"/>
      <c r="G12" s="264">
        <f>ROUND(E12*F12,2)</f>
        <v>0</v>
      </c>
      <c r="H12" s="263"/>
      <c r="I12" s="264">
        <f>ROUND(E12*H12,2)</f>
        <v>0</v>
      </c>
      <c r="J12" s="263"/>
      <c r="K12" s="264">
        <f>ROUND(E12*J12,2)</f>
        <v>0</v>
      </c>
      <c r="L12" s="264">
        <v>15</v>
      </c>
      <c r="M12" s="264">
        <f>G12*(1+L12/100)</f>
        <v>0</v>
      </c>
      <c r="N12" s="262">
        <v>0</v>
      </c>
      <c r="O12" s="262">
        <f>ROUND(E12*N12,2)</f>
        <v>0</v>
      </c>
      <c r="P12" s="262">
        <v>0</v>
      </c>
      <c r="Q12" s="262">
        <f>ROUND(E12*P12,2)</f>
        <v>0</v>
      </c>
      <c r="R12" s="264"/>
      <c r="S12" s="264" t="s">
        <v>188</v>
      </c>
      <c r="T12" s="265" t="s">
        <v>168</v>
      </c>
      <c r="U12" s="221">
        <v>4.8000000000000001E-2</v>
      </c>
      <c r="V12" s="221">
        <f>ROUND(E12*U12,2)</f>
        <v>1.01</v>
      </c>
      <c r="W12" s="221"/>
      <c r="X12" s="221" t="s">
        <v>253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548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9">
        <v>5</v>
      </c>
      <c r="B13" s="260" t="s">
        <v>556</v>
      </c>
      <c r="C13" s="271" t="s">
        <v>557</v>
      </c>
      <c r="D13" s="261" t="s">
        <v>272</v>
      </c>
      <c r="E13" s="262">
        <v>21</v>
      </c>
      <c r="F13" s="263"/>
      <c r="G13" s="264">
        <f>ROUND(E13*F13,2)</f>
        <v>0</v>
      </c>
      <c r="H13" s="263"/>
      <c r="I13" s="264">
        <f>ROUND(E13*H13,2)</f>
        <v>0</v>
      </c>
      <c r="J13" s="263"/>
      <c r="K13" s="264">
        <f>ROUND(E13*J13,2)</f>
        <v>0</v>
      </c>
      <c r="L13" s="264">
        <v>15</v>
      </c>
      <c r="M13" s="264">
        <f>G13*(1+L13/100)</f>
        <v>0</v>
      </c>
      <c r="N13" s="262">
        <v>0</v>
      </c>
      <c r="O13" s="262">
        <f>ROUND(E13*N13,2)</f>
        <v>0</v>
      </c>
      <c r="P13" s="262">
        <v>0</v>
      </c>
      <c r="Q13" s="262">
        <f>ROUND(E13*P13,2)</f>
        <v>0</v>
      </c>
      <c r="R13" s="264"/>
      <c r="S13" s="264" t="s">
        <v>167</v>
      </c>
      <c r="T13" s="265" t="s">
        <v>168</v>
      </c>
      <c r="U13" s="221">
        <v>0</v>
      </c>
      <c r="V13" s="221">
        <f>ROUND(E13*U13,2)</f>
        <v>0</v>
      </c>
      <c r="W13" s="221"/>
      <c r="X13" s="221" t="s">
        <v>339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9">
        <v>6</v>
      </c>
      <c r="B14" s="260" t="s">
        <v>558</v>
      </c>
      <c r="C14" s="271" t="s">
        <v>559</v>
      </c>
      <c r="D14" s="261" t="s">
        <v>560</v>
      </c>
      <c r="E14" s="262">
        <v>2</v>
      </c>
      <c r="F14" s="263"/>
      <c r="G14" s="264">
        <f>ROUND(E14*F14,2)</f>
        <v>0</v>
      </c>
      <c r="H14" s="263"/>
      <c r="I14" s="264">
        <f>ROUND(E14*H14,2)</f>
        <v>0</v>
      </c>
      <c r="J14" s="263"/>
      <c r="K14" s="264">
        <f>ROUND(E14*J14,2)</f>
        <v>0</v>
      </c>
      <c r="L14" s="264">
        <v>15</v>
      </c>
      <c r="M14" s="264">
        <f>G14*(1+L14/100)</f>
        <v>0</v>
      </c>
      <c r="N14" s="262">
        <v>0</v>
      </c>
      <c r="O14" s="262">
        <f>ROUND(E14*N14,2)</f>
        <v>0</v>
      </c>
      <c r="P14" s="262">
        <v>0</v>
      </c>
      <c r="Q14" s="262">
        <f>ROUND(E14*P14,2)</f>
        <v>0</v>
      </c>
      <c r="R14" s="264"/>
      <c r="S14" s="264" t="s">
        <v>167</v>
      </c>
      <c r="T14" s="265" t="s">
        <v>168</v>
      </c>
      <c r="U14" s="221">
        <v>0</v>
      </c>
      <c r="V14" s="221">
        <f>ROUND(E14*U14,2)</f>
        <v>0</v>
      </c>
      <c r="W14" s="221"/>
      <c r="X14" s="221" t="s">
        <v>339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551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9">
        <v>7</v>
      </c>
      <c r="B15" s="260" t="s">
        <v>558</v>
      </c>
      <c r="C15" s="271" t="s">
        <v>561</v>
      </c>
      <c r="D15" s="261" t="s">
        <v>560</v>
      </c>
      <c r="E15" s="262">
        <v>2</v>
      </c>
      <c r="F15" s="263"/>
      <c r="G15" s="264">
        <f>ROUND(E15*F15,2)</f>
        <v>0</v>
      </c>
      <c r="H15" s="263"/>
      <c r="I15" s="264">
        <f>ROUND(E15*H15,2)</f>
        <v>0</v>
      </c>
      <c r="J15" s="263"/>
      <c r="K15" s="264">
        <f>ROUND(E15*J15,2)</f>
        <v>0</v>
      </c>
      <c r="L15" s="264">
        <v>15</v>
      </c>
      <c r="M15" s="264">
        <f>G15*(1+L15/100)</f>
        <v>0</v>
      </c>
      <c r="N15" s="262">
        <v>0</v>
      </c>
      <c r="O15" s="262">
        <f>ROUND(E15*N15,2)</f>
        <v>0</v>
      </c>
      <c r="P15" s="262">
        <v>0</v>
      </c>
      <c r="Q15" s="262">
        <f>ROUND(E15*P15,2)</f>
        <v>0</v>
      </c>
      <c r="R15" s="264"/>
      <c r="S15" s="264" t="s">
        <v>167</v>
      </c>
      <c r="T15" s="265" t="s">
        <v>168</v>
      </c>
      <c r="U15" s="221">
        <v>0</v>
      </c>
      <c r="V15" s="221">
        <f>ROUND(E15*U15,2)</f>
        <v>0</v>
      </c>
      <c r="W15" s="221"/>
      <c r="X15" s="221" t="s">
        <v>562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9">
        <v>8</v>
      </c>
      <c r="B16" s="260" t="s">
        <v>558</v>
      </c>
      <c r="C16" s="271" t="s">
        <v>564</v>
      </c>
      <c r="D16" s="261" t="s">
        <v>560</v>
      </c>
      <c r="E16" s="262">
        <v>4</v>
      </c>
      <c r="F16" s="263"/>
      <c r="G16" s="264">
        <f>ROUND(E16*F16,2)</f>
        <v>0</v>
      </c>
      <c r="H16" s="263"/>
      <c r="I16" s="264">
        <f>ROUND(E16*H16,2)</f>
        <v>0</v>
      </c>
      <c r="J16" s="263"/>
      <c r="K16" s="264">
        <f>ROUND(E16*J16,2)</f>
        <v>0</v>
      </c>
      <c r="L16" s="264">
        <v>15</v>
      </c>
      <c r="M16" s="264">
        <f>G16*(1+L16/100)</f>
        <v>0</v>
      </c>
      <c r="N16" s="262">
        <v>0</v>
      </c>
      <c r="O16" s="262">
        <f>ROUND(E16*N16,2)</f>
        <v>0</v>
      </c>
      <c r="P16" s="262">
        <v>0</v>
      </c>
      <c r="Q16" s="262">
        <f>ROUND(E16*P16,2)</f>
        <v>0</v>
      </c>
      <c r="R16" s="264"/>
      <c r="S16" s="264" t="s">
        <v>167</v>
      </c>
      <c r="T16" s="265" t="s">
        <v>168</v>
      </c>
      <c r="U16" s="221">
        <v>0</v>
      </c>
      <c r="V16" s="221">
        <f>ROUND(E16*U16,2)</f>
        <v>0</v>
      </c>
      <c r="W16" s="221"/>
      <c r="X16" s="221" t="s">
        <v>253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548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9">
        <v>9</v>
      </c>
      <c r="B17" s="260" t="s">
        <v>565</v>
      </c>
      <c r="C17" s="271" t="s">
        <v>566</v>
      </c>
      <c r="D17" s="261" t="s">
        <v>560</v>
      </c>
      <c r="E17" s="262">
        <v>4</v>
      </c>
      <c r="F17" s="263"/>
      <c r="G17" s="264">
        <f>ROUND(E17*F17,2)</f>
        <v>0</v>
      </c>
      <c r="H17" s="263"/>
      <c r="I17" s="264">
        <f>ROUND(E17*H17,2)</f>
        <v>0</v>
      </c>
      <c r="J17" s="263"/>
      <c r="K17" s="264">
        <f>ROUND(E17*J17,2)</f>
        <v>0</v>
      </c>
      <c r="L17" s="264">
        <v>15</v>
      </c>
      <c r="M17" s="264">
        <f>G17*(1+L17/100)</f>
        <v>0</v>
      </c>
      <c r="N17" s="262">
        <v>0</v>
      </c>
      <c r="O17" s="262">
        <f>ROUND(E17*N17,2)</f>
        <v>0</v>
      </c>
      <c r="P17" s="262">
        <v>0</v>
      </c>
      <c r="Q17" s="262">
        <f>ROUND(E17*P17,2)</f>
        <v>0</v>
      </c>
      <c r="R17" s="264"/>
      <c r="S17" s="264" t="s">
        <v>167</v>
      </c>
      <c r="T17" s="265" t="s">
        <v>168</v>
      </c>
      <c r="U17" s="221">
        <v>0</v>
      </c>
      <c r="V17" s="221">
        <f>ROUND(E17*U17,2)</f>
        <v>0</v>
      </c>
      <c r="W17" s="221"/>
      <c r="X17" s="221" t="s">
        <v>339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551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9">
        <v>10</v>
      </c>
      <c r="B18" s="260" t="s">
        <v>567</v>
      </c>
      <c r="C18" s="271" t="s">
        <v>553</v>
      </c>
      <c r="D18" s="261" t="s">
        <v>560</v>
      </c>
      <c r="E18" s="262">
        <v>2</v>
      </c>
      <c r="F18" s="263"/>
      <c r="G18" s="264">
        <f>ROUND(E18*F18,2)</f>
        <v>0</v>
      </c>
      <c r="H18" s="263"/>
      <c r="I18" s="264">
        <f>ROUND(E18*H18,2)</f>
        <v>0</v>
      </c>
      <c r="J18" s="263"/>
      <c r="K18" s="264">
        <f>ROUND(E18*J18,2)</f>
        <v>0</v>
      </c>
      <c r="L18" s="264">
        <v>15</v>
      </c>
      <c r="M18" s="264">
        <f>G18*(1+L18/100)</f>
        <v>0</v>
      </c>
      <c r="N18" s="262">
        <v>0</v>
      </c>
      <c r="O18" s="262">
        <f>ROUND(E18*N18,2)</f>
        <v>0</v>
      </c>
      <c r="P18" s="262">
        <v>0</v>
      </c>
      <c r="Q18" s="262">
        <f>ROUND(E18*P18,2)</f>
        <v>0</v>
      </c>
      <c r="R18" s="264"/>
      <c r="S18" s="264" t="s">
        <v>167</v>
      </c>
      <c r="T18" s="265" t="s">
        <v>168</v>
      </c>
      <c r="U18" s="221">
        <v>0</v>
      </c>
      <c r="V18" s="221">
        <f>ROUND(E18*U18,2)</f>
        <v>0</v>
      </c>
      <c r="W18" s="221"/>
      <c r="X18" s="221" t="s">
        <v>339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551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9">
        <v>11</v>
      </c>
      <c r="B19" s="260" t="s">
        <v>568</v>
      </c>
      <c r="C19" s="271" t="s">
        <v>569</v>
      </c>
      <c r="D19" s="261" t="s">
        <v>272</v>
      </c>
      <c r="E19" s="262">
        <v>20</v>
      </c>
      <c r="F19" s="263"/>
      <c r="G19" s="264">
        <f>ROUND(E19*F19,2)</f>
        <v>0</v>
      </c>
      <c r="H19" s="263"/>
      <c r="I19" s="264">
        <f>ROUND(E19*H19,2)</f>
        <v>0</v>
      </c>
      <c r="J19" s="263"/>
      <c r="K19" s="264">
        <f>ROUND(E19*J19,2)</f>
        <v>0</v>
      </c>
      <c r="L19" s="264">
        <v>15</v>
      </c>
      <c r="M19" s="264">
        <f>G19*(1+L19/100)</f>
        <v>0</v>
      </c>
      <c r="N19" s="262">
        <v>0</v>
      </c>
      <c r="O19" s="262">
        <f>ROUND(E19*N19,2)</f>
        <v>0</v>
      </c>
      <c r="P19" s="262">
        <v>0</v>
      </c>
      <c r="Q19" s="262">
        <f>ROUND(E19*P19,2)</f>
        <v>0</v>
      </c>
      <c r="R19" s="264"/>
      <c r="S19" s="264" t="s">
        <v>188</v>
      </c>
      <c r="T19" s="265" t="s">
        <v>168</v>
      </c>
      <c r="U19" s="221">
        <v>8.3000000000000004E-2</v>
      </c>
      <c r="V19" s="221">
        <f>ROUND(E19*U19,2)</f>
        <v>1.66</v>
      </c>
      <c r="W19" s="221"/>
      <c r="X19" s="221" t="s">
        <v>253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548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9">
        <v>12</v>
      </c>
      <c r="B20" s="260" t="s">
        <v>570</v>
      </c>
      <c r="C20" s="271" t="s">
        <v>571</v>
      </c>
      <c r="D20" s="261" t="s">
        <v>560</v>
      </c>
      <c r="E20" s="262">
        <v>4</v>
      </c>
      <c r="F20" s="263"/>
      <c r="G20" s="264">
        <f>ROUND(E20*F20,2)</f>
        <v>0</v>
      </c>
      <c r="H20" s="263"/>
      <c r="I20" s="264">
        <f>ROUND(E20*H20,2)</f>
        <v>0</v>
      </c>
      <c r="J20" s="263"/>
      <c r="K20" s="264">
        <f>ROUND(E20*J20,2)</f>
        <v>0</v>
      </c>
      <c r="L20" s="264">
        <v>15</v>
      </c>
      <c r="M20" s="264">
        <f>G20*(1+L20/100)</f>
        <v>0</v>
      </c>
      <c r="N20" s="262">
        <v>0</v>
      </c>
      <c r="O20" s="262">
        <f>ROUND(E20*N20,2)</f>
        <v>0</v>
      </c>
      <c r="P20" s="262">
        <v>0</v>
      </c>
      <c r="Q20" s="262">
        <f>ROUND(E20*P20,2)</f>
        <v>0</v>
      </c>
      <c r="R20" s="264"/>
      <c r="S20" s="264" t="s">
        <v>167</v>
      </c>
      <c r="T20" s="265" t="s">
        <v>168</v>
      </c>
      <c r="U20" s="221">
        <v>0</v>
      </c>
      <c r="V20" s="221">
        <f>ROUND(E20*U20,2)</f>
        <v>0</v>
      </c>
      <c r="W20" s="221"/>
      <c r="X20" s="221" t="s">
        <v>339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551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9">
        <v>13</v>
      </c>
      <c r="B21" s="260" t="s">
        <v>570</v>
      </c>
      <c r="C21" s="271" t="s">
        <v>572</v>
      </c>
      <c r="D21" s="261" t="s">
        <v>560</v>
      </c>
      <c r="E21" s="262">
        <v>2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15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167</v>
      </c>
      <c r="T21" s="265" t="s">
        <v>168</v>
      </c>
      <c r="U21" s="221">
        <v>0</v>
      </c>
      <c r="V21" s="221">
        <f>ROUND(E21*U21,2)</f>
        <v>0</v>
      </c>
      <c r="W21" s="221"/>
      <c r="X21" s="221" t="s">
        <v>562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9">
        <v>14</v>
      </c>
      <c r="B22" s="260" t="s">
        <v>573</v>
      </c>
      <c r="C22" s="271" t="s">
        <v>553</v>
      </c>
      <c r="D22" s="261" t="s">
        <v>560</v>
      </c>
      <c r="E22" s="262">
        <v>2</v>
      </c>
      <c r="F22" s="263"/>
      <c r="G22" s="264">
        <f>ROUND(E22*F22,2)</f>
        <v>0</v>
      </c>
      <c r="H22" s="263"/>
      <c r="I22" s="264">
        <f>ROUND(E22*H22,2)</f>
        <v>0</v>
      </c>
      <c r="J22" s="263"/>
      <c r="K22" s="264">
        <f>ROUND(E22*J22,2)</f>
        <v>0</v>
      </c>
      <c r="L22" s="264">
        <v>15</v>
      </c>
      <c r="M22" s="264">
        <f>G22*(1+L22/100)</f>
        <v>0</v>
      </c>
      <c r="N22" s="262">
        <v>0</v>
      </c>
      <c r="O22" s="262">
        <f>ROUND(E22*N22,2)</f>
        <v>0</v>
      </c>
      <c r="P22" s="262">
        <v>0</v>
      </c>
      <c r="Q22" s="262">
        <f>ROUND(E22*P22,2)</f>
        <v>0</v>
      </c>
      <c r="R22" s="264"/>
      <c r="S22" s="264" t="s">
        <v>167</v>
      </c>
      <c r="T22" s="265" t="s">
        <v>168</v>
      </c>
      <c r="U22" s="221">
        <v>0</v>
      </c>
      <c r="V22" s="221">
        <f>ROUND(E22*U22,2)</f>
        <v>0</v>
      </c>
      <c r="W22" s="221"/>
      <c r="X22" s="221" t="s">
        <v>339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551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3">
        <v>15</v>
      </c>
      <c r="B23" s="234" t="s">
        <v>574</v>
      </c>
      <c r="C23" s="245" t="s">
        <v>575</v>
      </c>
      <c r="D23" s="235" t="s">
        <v>560</v>
      </c>
      <c r="E23" s="236">
        <v>2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15</v>
      </c>
      <c r="M23" s="238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8"/>
      <c r="S23" s="238" t="s">
        <v>188</v>
      </c>
      <c r="T23" s="239" t="s">
        <v>168</v>
      </c>
      <c r="U23" s="221">
        <v>0.71399999999999997</v>
      </c>
      <c r="V23" s="221">
        <f>ROUND(E23*U23,2)</f>
        <v>1.43</v>
      </c>
      <c r="W23" s="221"/>
      <c r="X23" s="221" t="s">
        <v>253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548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>
        <v>16</v>
      </c>
      <c r="B24" s="218" t="s">
        <v>576</v>
      </c>
      <c r="C24" s="272" t="s">
        <v>577</v>
      </c>
      <c r="D24" s="219" t="s">
        <v>0</v>
      </c>
      <c r="E24" s="266"/>
      <c r="F24" s="222"/>
      <c r="G24" s="221">
        <f>ROUND(E24*F24,2)</f>
        <v>0</v>
      </c>
      <c r="H24" s="222"/>
      <c r="I24" s="221">
        <f>ROUND(E24*H24,2)</f>
        <v>0</v>
      </c>
      <c r="J24" s="222"/>
      <c r="K24" s="221">
        <f>ROUND(E24*J24,2)</f>
        <v>0</v>
      </c>
      <c r="L24" s="221">
        <v>15</v>
      </c>
      <c r="M24" s="221">
        <f>G24*(1+L24/100)</f>
        <v>0</v>
      </c>
      <c r="N24" s="220">
        <v>0</v>
      </c>
      <c r="O24" s="220">
        <f>ROUND(E24*N24,2)</f>
        <v>0</v>
      </c>
      <c r="P24" s="220">
        <v>0</v>
      </c>
      <c r="Q24" s="220">
        <f>ROUND(E24*P24,2)</f>
        <v>0</v>
      </c>
      <c r="R24" s="221"/>
      <c r="S24" s="221" t="s">
        <v>188</v>
      </c>
      <c r="T24" s="221" t="s">
        <v>168</v>
      </c>
      <c r="U24" s="221">
        <v>0</v>
      </c>
      <c r="V24" s="221">
        <f>ROUND(E24*U24,2)</f>
        <v>0</v>
      </c>
      <c r="W24" s="221"/>
      <c r="X24" s="221" t="s">
        <v>409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410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7" t="s">
        <v>162</v>
      </c>
      <c r="B25" s="228" t="s">
        <v>106</v>
      </c>
      <c r="C25" s="244" t="s">
        <v>107</v>
      </c>
      <c r="D25" s="229"/>
      <c r="E25" s="230"/>
      <c r="F25" s="231"/>
      <c r="G25" s="231">
        <f>SUMIF(AG26:AG39,"&lt;&gt;NOR",G26:G39)</f>
        <v>0</v>
      </c>
      <c r="H25" s="231"/>
      <c r="I25" s="231">
        <f>SUM(I26:I39)</f>
        <v>0</v>
      </c>
      <c r="J25" s="231"/>
      <c r="K25" s="231">
        <f>SUM(K26:K39)</f>
        <v>0</v>
      </c>
      <c r="L25" s="231"/>
      <c r="M25" s="231">
        <f>SUM(M26:M39)</f>
        <v>0</v>
      </c>
      <c r="N25" s="230"/>
      <c r="O25" s="230">
        <f>SUM(O26:O39)</f>
        <v>0</v>
      </c>
      <c r="P25" s="230"/>
      <c r="Q25" s="230">
        <f>SUM(Q26:Q39)</f>
        <v>0</v>
      </c>
      <c r="R25" s="231"/>
      <c r="S25" s="231"/>
      <c r="T25" s="232"/>
      <c r="U25" s="226"/>
      <c r="V25" s="226">
        <f>SUM(V26:V39)</f>
        <v>30.470000000000002</v>
      </c>
      <c r="W25" s="226"/>
      <c r="X25" s="226"/>
      <c r="AG25" t="s">
        <v>163</v>
      </c>
    </row>
    <row r="26" spans="1:60" ht="22.5" outlineLevel="1" x14ac:dyDescent="0.2">
      <c r="A26" s="259">
        <v>17</v>
      </c>
      <c r="B26" s="260" t="s">
        <v>578</v>
      </c>
      <c r="C26" s="271" t="s">
        <v>579</v>
      </c>
      <c r="D26" s="261" t="s">
        <v>272</v>
      </c>
      <c r="E26" s="262">
        <v>22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15</v>
      </c>
      <c r="M26" s="264">
        <f>G26*(1+L26/100)</f>
        <v>0</v>
      </c>
      <c r="N26" s="262">
        <v>0</v>
      </c>
      <c r="O26" s="262">
        <f>ROUND(E26*N26,2)</f>
        <v>0</v>
      </c>
      <c r="P26" s="262">
        <v>0</v>
      </c>
      <c r="Q26" s="262">
        <f>ROUND(E26*P26,2)</f>
        <v>0</v>
      </c>
      <c r="R26" s="264"/>
      <c r="S26" s="264" t="s">
        <v>188</v>
      </c>
      <c r="T26" s="265" t="s">
        <v>168</v>
      </c>
      <c r="U26" s="221">
        <v>0.52200000000000002</v>
      </c>
      <c r="V26" s="221">
        <f>ROUND(E26*U26,2)</f>
        <v>11.48</v>
      </c>
      <c r="W26" s="221"/>
      <c r="X26" s="221" t="s">
        <v>253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548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9">
        <v>18</v>
      </c>
      <c r="B27" s="260" t="s">
        <v>580</v>
      </c>
      <c r="C27" s="271" t="s">
        <v>581</v>
      </c>
      <c r="D27" s="261" t="s">
        <v>272</v>
      </c>
      <c r="E27" s="262">
        <v>34</v>
      </c>
      <c r="F27" s="263"/>
      <c r="G27" s="264">
        <f>ROUND(E27*F27,2)</f>
        <v>0</v>
      </c>
      <c r="H27" s="263"/>
      <c r="I27" s="264">
        <f>ROUND(E27*H27,2)</f>
        <v>0</v>
      </c>
      <c r="J27" s="263"/>
      <c r="K27" s="264">
        <f>ROUND(E27*J27,2)</f>
        <v>0</v>
      </c>
      <c r="L27" s="264">
        <v>15</v>
      </c>
      <c r="M27" s="264">
        <f>G27*(1+L27/100)</f>
        <v>0</v>
      </c>
      <c r="N27" s="262">
        <v>0</v>
      </c>
      <c r="O27" s="262">
        <f>ROUND(E27*N27,2)</f>
        <v>0</v>
      </c>
      <c r="P27" s="262">
        <v>0</v>
      </c>
      <c r="Q27" s="262">
        <f>ROUND(E27*P27,2)</f>
        <v>0</v>
      </c>
      <c r="R27" s="264"/>
      <c r="S27" s="264" t="s">
        <v>167</v>
      </c>
      <c r="T27" s="265" t="s">
        <v>168</v>
      </c>
      <c r="U27" s="221">
        <v>0</v>
      </c>
      <c r="V27" s="221">
        <f>ROUND(E27*U27,2)</f>
        <v>0</v>
      </c>
      <c r="W27" s="221"/>
      <c r="X27" s="221" t="s">
        <v>339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551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9">
        <v>19</v>
      </c>
      <c r="B28" s="260" t="s">
        <v>582</v>
      </c>
      <c r="C28" s="271" t="s">
        <v>583</v>
      </c>
      <c r="D28" s="261" t="s">
        <v>560</v>
      </c>
      <c r="E28" s="262">
        <v>18</v>
      </c>
      <c r="F28" s="263"/>
      <c r="G28" s="264">
        <f>ROUND(E28*F28,2)</f>
        <v>0</v>
      </c>
      <c r="H28" s="263"/>
      <c r="I28" s="264">
        <f>ROUND(E28*H28,2)</f>
        <v>0</v>
      </c>
      <c r="J28" s="263"/>
      <c r="K28" s="264">
        <f>ROUND(E28*J28,2)</f>
        <v>0</v>
      </c>
      <c r="L28" s="264">
        <v>15</v>
      </c>
      <c r="M28" s="264">
        <f>G28*(1+L28/100)</f>
        <v>0</v>
      </c>
      <c r="N28" s="262">
        <v>0</v>
      </c>
      <c r="O28" s="262">
        <f>ROUND(E28*N28,2)</f>
        <v>0</v>
      </c>
      <c r="P28" s="262">
        <v>0</v>
      </c>
      <c r="Q28" s="262">
        <f>ROUND(E28*P28,2)</f>
        <v>0</v>
      </c>
      <c r="R28" s="264"/>
      <c r="S28" s="264" t="s">
        <v>188</v>
      </c>
      <c r="T28" s="265" t="s">
        <v>168</v>
      </c>
      <c r="U28" s="221">
        <v>0.42499999999999999</v>
      </c>
      <c r="V28" s="221">
        <f>ROUND(E28*U28,2)</f>
        <v>7.65</v>
      </c>
      <c r="W28" s="221"/>
      <c r="X28" s="221" t="s">
        <v>253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548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9">
        <v>20</v>
      </c>
      <c r="B29" s="260" t="s">
        <v>584</v>
      </c>
      <c r="C29" s="271" t="s">
        <v>585</v>
      </c>
      <c r="D29" s="261" t="s">
        <v>560</v>
      </c>
      <c r="E29" s="262">
        <v>2</v>
      </c>
      <c r="F29" s="263"/>
      <c r="G29" s="264">
        <f>ROUND(E29*F29,2)</f>
        <v>0</v>
      </c>
      <c r="H29" s="263"/>
      <c r="I29" s="264">
        <f>ROUND(E29*H29,2)</f>
        <v>0</v>
      </c>
      <c r="J29" s="263"/>
      <c r="K29" s="264">
        <f>ROUND(E29*J29,2)</f>
        <v>0</v>
      </c>
      <c r="L29" s="264">
        <v>15</v>
      </c>
      <c r="M29" s="264">
        <f>G29*(1+L29/100)</f>
        <v>0</v>
      </c>
      <c r="N29" s="262">
        <v>0</v>
      </c>
      <c r="O29" s="262">
        <f>ROUND(E29*N29,2)</f>
        <v>0</v>
      </c>
      <c r="P29" s="262">
        <v>0</v>
      </c>
      <c r="Q29" s="262">
        <f>ROUND(E29*P29,2)</f>
        <v>0</v>
      </c>
      <c r="R29" s="264"/>
      <c r="S29" s="264" t="s">
        <v>167</v>
      </c>
      <c r="T29" s="265" t="s">
        <v>168</v>
      </c>
      <c r="U29" s="221">
        <v>0</v>
      </c>
      <c r="V29" s="221">
        <f>ROUND(E29*U29,2)</f>
        <v>0</v>
      </c>
      <c r="W29" s="221"/>
      <c r="X29" s="221" t="s">
        <v>339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551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9">
        <v>21</v>
      </c>
      <c r="B30" s="260" t="s">
        <v>586</v>
      </c>
      <c r="C30" s="271" t="s">
        <v>587</v>
      </c>
      <c r="D30" s="261" t="s">
        <v>560</v>
      </c>
      <c r="E30" s="262">
        <v>8</v>
      </c>
      <c r="F30" s="263"/>
      <c r="G30" s="264">
        <f>ROUND(E30*F30,2)</f>
        <v>0</v>
      </c>
      <c r="H30" s="263"/>
      <c r="I30" s="264">
        <f>ROUND(E30*H30,2)</f>
        <v>0</v>
      </c>
      <c r="J30" s="263"/>
      <c r="K30" s="264">
        <f>ROUND(E30*J30,2)</f>
        <v>0</v>
      </c>
      <c r="L30" s="264">
        <v>15</v>
      </c>
      <c r="M30" s="264">
        <f>G30*(1+L30/100)</f>
        <v>0</v>
      </c>
      <c r="N30" s="262">
        <v>0</v>
      </c>
      <c r="O30" s="262">
        <f>ROUND(E30*N30,2)</f>
        <v>0</v>
      </c>
      <c r="P30" s="262">
        <v>0</v>
      </c>
      <c r="Q30" s="262">
        <f>ROUND(E30*P30,2)</f>
        <v>0</v>
      </c>
      <c r="R30" s="264"/>
      <c r="S30" s="264" t="s">
        <v>167</v>
      </c>
      <c r="T30" s="265" t="s">
        <v>168</v>
      </c>
      <c r="U30" s="221">
        <v>0</v>
      </c>
      <c r="V30" s="221">
        <f>ROUND(E30*U30,2)</f>
        <v>0</v>
      </c>
      <c r="W30" s="221"/>
      <c r="X30" s="221" t="s">
        <v>339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551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9">
        <v>22</v>
      </c>
      <c r="B31" s="260" t="s">
        <v>588</v>
      </c>
      <c r="C31" s="271" t="s">
        <v>589</v>
      </c>
      <c r="D31" s="261" t="s">
        <v>560</v>
      </c>
      <c r="E31" s="262">
        <v>4</v>
      </c>
      <c r="F31" s="263"/>
      <c r="G31" s="264">
        <f>ROUND(E31*F31,2)</f>
        <v>0</v>
      </c>
      <c r="H31" s="263"/>
      <c r="I31" s="264">
        <f>ROUND(E31*H31,2)</f>
        <v>0</v>
      </c>
      <c r="J31" s="263"/>
      <c r="K31" s="264">
        <f>ROUND(E31*J31,2)</f>
        <v>0</v>
      </c>
      <c r="L31" s="264">
        <v>15</v>
      </c>
      <c r="M31" s="264">
        <f>G31*(1+L31/100)</f>
        <v>0</v>
      </c>
      <c r="N31" s="262">
        <v>0</v>
      </c>
      <c r="O31" s="262">
        <f>ROUND(E31*N31,2)</f>
        <v>0</v>
      </c>
      <c r="P31" s="262">
        <v>0</v>
      </c>
      <c r="Q31" s="262">
        <f>ROUND(E31*P31,2)</f>
        <v>0</v>
      </c>
      <c r="R31" s="264"/>
      <c r="S31" s="264" t="s">
        <v>188</v>
      </c>
      <c r="T31" s="265" t="s">
        <v>168</v>
      </c>
      <c r="U31" s="221">
        <v>0.20699999999999999</v>
      </c>
      <c r="V31" s="221">
        <f>ROUND(E31*U31,2)</f>
        <v>0.83</v>
      </c>
      <c r="W31" s="221"/>
      <c r="X31" s="221" t="s">
        <v>253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548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9">
        <v>23</v>
      </c>
      <c r="B32" s="260" t="s">
        <v>558</v>
      </c>
      <c r="C32" s="271" t="s">
        <v>590</v>
      </c>
      <c r="D32" s="261" t="s">
        <v>560</v>
      </c>
      <c r="E32" s="262">
        <v>4</v>
      </c>
      <c r="F32" s="263"/>
      <c r="G32" s="264">
        <f>ROUND(E32*F32,2)</f>
        <v>0</v>
      </c>
      <c r="H32" s="263"/>
      <c r="I32" s="264">
        <f>ROUND(E32*H32,2)</f>
        <v>0</v>
      </c>
      <c r="J32" s="263"/>
      <c r="K32" s="264">
        <f>ROUND(E32*J32,2)</f>
        <v>0</v>
      </c>
      <c r="L32" s="264">
        <v>15</v>
      </c>
      <c r="M32" s="264">
        <f>G32*(1+L32/100)</f>
        <v>0</v>
      </c>
      <c r="N32" s="262">
        <v>0</v>
      </c>
      <c r="O32" s="262">
        <f>ROUND(E32*N32,2)</f>
        <v>0</v>
      </c>
      <c r="P32" s="262">
        <v>0</v>
      </c>
      <c r="Q32" s="262">
        <f>ROUND(E32*P32,2)</f>
        <v>0</v>
      </c>
      <c r="R32" s="264"/>
      <c r="S32" s="264" t="s">
        <v>167</v>
      </c>
      <c r="T32" s="265" t="s">
        <v>168</v>
      </c>
      <c r="U32" s="221">
        <v>0</v>
      </c>
      <c r="V32" s="221">
        <f>ROUND(E32*U32,2)</f>
        <v>0</v>
      </c>
      <c r="W32" s="221"/>
      <c r="X32" s="221" t="s">
        <v>562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563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9">
        <v>24</v>
      </c>
      <c r="B33" s="260" t="s">
        <v>591</v>
      </c>
      <c r="C33" s="271" t="s">
        <v>592</v>
      </c>
      <c r="D33" s="261" t="s">
        <v>272</v>
      </c>
      <c r="E33" s="262">
        <v>56</v>
      </c>
      <c r="F33" s="263"/>
      <c r="G33" s="264">
        <f>ROUND(E33*F33,2)</f>
        <v>0</v>
      </c>
      <c r="H33" s="263"/>
      <c r="I33" s="264">
        <f>ROUND(E33*H33,2)</f>
        <v>0</v>
      </c>
      <c r="J33" s="263"/>
      <c r="K33" s="264">
        <f>ROUND(E33*J33,2)</f>
        <v>0</v>
      </c>
      <c r="L33" s="264">
        <v>15</v>
      </c>
      <c r="M33" s="264">
        <f>G33*(1+L33/100)</f>
        <v>0</v>
      </c>
      <c r="N33" s="262">
        <v>0</v>
      </c>
      <c r="O33" s="262">
        <f>ROUND(E33*N33,2)</f>
        <v>0</v>
      </c>
      <c r="P33" s="262">
        <v>0</v>
      </c>
      <c r="Q33" s="262">
        <f>ROUND(E33*P33,2)</f>
        <v>0</v>
      </c>
      <c r="R33" s="264"/>
      <c r="S33" s="264" t="s">
        <v>188</v>
      </c>
      <c r="T33" s="265" t="s">
        <v>168</v>
      </c>
      <c r="U33" s="221">
        <v>6.7000000000000004E-2</v>
      </c>
      <c r="V33" s="221">
        <f>ROUND(E33*U33,2)</f>
        <v>3.75</v>
      </c>
      <c r="W33" s="221"/>
      <c r="X33" s="221" t="s">
        <v>253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548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9">
        <v>25</v>
      </c>
      <c r="B34" s="260" t="s">
        <v>593</v>
      </c>
      <c r="C34" s="271" t="s">
        <v>594</v>
      </c>
      <c r="D34" s="261" t="s">
        <v>272</v>
      </c>
      <c r="E34" s="262">
        <v>56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15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188</v>
      </c>
      <c r="T34" s="265" t="s">
        <v>168</v>
      </c>
      <c r="U34" s="221">
        <v>6.2E-2</v>
      </c>
      <c r="V34" s="221">
        <f>ROUND(E34*U34,2)</f>
        <v>3.47</v>
      </c>
      <c r="W34" s="221"/>
      <c r="X34" s="221" t="s">
        <v>253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548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9">
        <v>26</v>
      </c>
      <c r="B35" s="260" t="s">
        <v>595</v>
      </c>
      <c r="C35" s="271" t="s">
        <v>596</v>
      </c>
      <c r="D35" s="261" t="s">
        <v>560</v>
      </c>
      <c r="E35" s="262">
        <v>16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15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167</v>
      </c>
      <c r="T35" s="265" t="s">
        <v>168</v>
      </c>
      <c r="U35" s="221">
        <v>0</v>
      </c>
      <c r="V35" s="221">
        <f>ROUND(E35*U35,2)</f>
        <v>0</v>
      </c>
      <c r="W35" s="221"/>
      <c r="X35" s="221" t="s">
        <v>339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551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9">
        <v>27</v>
      </c>
      <c r="B36" s="260" t="s">
        <v>597</v>
      </c>
      <c r="C36" s="271" t="s">
        <v>598</v>
      </c>
      <c r="D36" s="261" t="s">
        <v>560</v>
      </c>
      <c r="E36" s="262">
        <v>8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15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167</v>
      </c>
      <c r="T36" s="265" t="s">
        <v>168</v>
      </c>
      <c r="U36" s="221">
        <v>0</v>
      </c>
      <c r="V36" s="221">
        <f>ROUND(E36*U36,2)</f>
        <v>0</v>
      </c>
      <c r="W36" s="221"/>
      <c r="X36" s="221" t="s">
        <v>339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551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9">
        <v>28</v>
      </c>
      <c r="B37" s="260" t="s">
        <v>599</v>
      </c>
      <c r="C37" s="271" t="s">
        <v>600</v>
      </c>
      <c r="D37" s="261" t="s">
        <v>560</v>
      </c>
      <c r="E37" s="262">
        <v>8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15</v>
      </c>
      <c r="M37" s="264">
        <f>G37*(1+L37/100)</f>
        <v>0</v>
      </c>
      <c r="N37" s="262">
        <v>0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188</v>
      </c>
      <c r="T37" s="265" t="s">
        <v>168</v>
      </c>
      <c r="U37" s="221">
        <v>0.17696999999999999</v>
      </c>
      <c r="V37" s="221">
        <f>ROUND(E37*U37,2)</f>
        <v>1.42</v>
      </c>
      <c r="W37" s="221"/>
      <c r="X37" s="221" t="s">
        <v>253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548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3">
        <v>29</v>
      </c>
      <c r="B38" s="234" t="s">
        <v>601</v>
      </c>
      <c r="C38" s="245" t="s">
        <v>602</v>
      </c>
      <c r="D38" s="235" t="s">
        <v>272</v>
      </c>
      <c r="E38" s="236">
        <v>36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15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/>
      <c r="S38" s="238" t="s">
        <v>188</v>
      </c>
      <c r="T38" s="239" t="s">
        <v>168</v>
      </c>
      <c r="U38" s="221">
        <v>5.1999999999999998E-2</v>
      </c>
      <c r="V38" s="221">
        <f>ROUND(E38*U38,2)</f>
        <v>1.87</v>
      </c>
      <c r="W38" s="221"/>
      <c r="X38" s="221" t="s">
        <v>253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548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>
        <v>30</v>
      </c>
      <c r="B39" s="218" t="s">
        <v>603</v>
      </c>
      <c r="C39" s="272" t="s">
        <v>604</v>
      </c>
      <c r="D39" s="219" t="s">
        <v>0</v>
      </c>
      <c r="E39" s="266"/>
      <c r="F39" s="222"/>
      <c r="G39" s="221">
        <f>ROUND(E39*F39,2)</f>
        <v>0</v>
      </c>
      <c r="H39" s="222"/>
      <c r="I39" s="221">
        <f>ROUND(E39*H39,2)</f>
        <v>0</v>
      </c>
      <c r="J39" s="222"/>
      <c r="K39" s="221">
        <f>ROUND(E39*J39,2)</f>
        <v>0</v>
      </c>
      <c r="L39" s="221">
        <v>15</v>
      </c>
      <c r="M39" s="221">
        <f>G39*(1+L39/100)</f>
        <v>0</v>
      </c>
      <c r="N39" s="220">
        <v>0</v>
      </c>
      <c r="O39" s="220">
        <f>ROUND(E39*N39,2)</f>
        <v>0</v>
      </c>
      <c r="P39" s="220">
        <v>0</v>
      </c>
      <c r="Q39" s="220">
        <f>ROUND(E39*P39,2)</f>
        <v>0</v>
      </c>
      <c r="R39" s="221"/>
      <c r="S39" s="221" t="s">
        <v>188</v>
      </c>
      <c r="T39" s="221" t="s">
        <v>168</v>
      </c>
      <c r="U39" s="221">
        <v>0</v>
      </c>
      <c r="V39" s="221">
        <f>ROUND(E39*U39,2)</f>
        <v>0</v>
      </c>
      <c r="W39" s="221"/>
      <c r="X39" s="221" t="s">
        <v>409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410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7" t="s">
        <v>162</v>
      </c>
      <c r="B40" s="228" t="s">
        <v>108</v>
      </c>
      <c r="C40" s="244" t="s">
        <v>109</v>
      </c>
      <c r="D40" s="229"/>
      <c r="E40" s="230"/>
      <c r="F40" s="231"/>
      <c r="G40" s="231">
        <f>SUMIF(AG41:AG86,"&lt;&gt;NOR",G41:G86)</f>
        <v>0</v>
      </c>
      <c r="H40" s="231"/>
      <c r="I40" s="231">
        <f>SUM(I41:I86)</f>
        <v>0</v>
      </c>
      <c r="J40" s="231"/>
      <c r="K40" s="231">
        <f>SUM(K41:K86)</f>
        <v>0</v>
      </c>
      <c r="L40" s="231"/>
      <c r="M40" s="231">
        <f>SUM(M41:M86)</f>
        <v>0</v>
      </c>
      <c r="N40" s="230"/>
      <c r="O40" s="230">
        <f>SUM(O41:O86)</f>
        <v>0</v>
      </c>
      <c r="P40" s="230"/>
      <c r="Q40" s="230">
        <f>SUM(Q41:Q86)</f>
        <v>0</v>
      </c>
      <c r="R40" s="231"/>
      <c r="S40" s="231"/>
      <c r="T40" s="232"/>
      <c r="U40" s="226"/>
      <c r="V40" s="226">
        <f>SUM(V41:V86)</f>
        <v>15.32</v>
      </c>
      <c r="W40" s="226"/>
      <c r="X40" s="226"/>
      <c r="AG40" t="s">
        <v>163</v>
      </c>
    </row>
    <row r="41" spans="1:60" outlineLevel="1" x14ac:dyDescent="0.2">
      <c r="A41" s="259">
        <v>31</v>
      </c>
      <c r="B41" s="260" t="s">
        <v>558</v>
      </c>
      <c r="C41" s="271" t="s">
        <v>605</v>
      </c>
      <c r="D41" s="261" t="s">
        <v>560</v>
      </c>
      <c r="E41" s="262">
        <v>8</v>
      </c>
      <c r="F41" s="263"/>
      <c r="G41" s="264">
        <f>ROUND(E41*F41,2)</f>
        <v>0</v>
      </c>
      <c r="H41" s="263"/>
      <c r="I41" s="264">
        <f>ROUND(E41*H41,2)</f>
        <v>0</v>
      </c>
      <c r="J41" s="263"/>
      <c r="K41" s="264">
        <f>ROUND(E41*J41,2)</f>
        <v>0</v>
      </c>
      <c r="L41" s="264">
        <v>15</v>
      </c>
      <c r="M41" s="264">
        <f>G41*(1+L41/100)</f>
        <v>0</v>
      </c>
      <c r="N41" s="262">
        <v>0</v>
      </c>
      <c r="O41" s="262">
        <f>ROUND(E41*N41,2)</f>
        <v>0</v>
      </c>
      <c r="P41" s="262">
        <v>0</v>
      </c>
      <c r="Q41" s="262">
        <f>ROUND(E41*P41,2)</f>
        <v>0</v>
      </c>
      <c r="R41" s="264"/>
      <c r="S41" s="264" t="s">
        <v>167</v>
      </c>
      <c r="T41" s="265" t="s">
        <v>168</v>
      </c>
      <c r="U41" s="221">
        <v>0</v>
      </c>
      <c r="V41" s="221">
        <f>ROUND(E41*U41,2)</f>
        <v>0</v>
      </c>
      <c r="W41" s="221"/>
      <c r="X41" s="221" t="s">
        <v>562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9">
        <v>32</v>
      </c>
      <c r="B42" s="260" t="s">
        <v>558</v>
      </c>
      <c r="C42" s="271" t="s">
        <v>606</v>
      </c>
      <c r="D42" s="261" t="s">
        <v>560</v>
      </c>
      <c r="E42" s="262">
        <v>2</v>
      </c>
      <c r="F42" s="263"/>
      <c r="G42" s="264">
        <f>ROUND(E42*F42,2)</f>
        <v>0</v>
      </c>
      <c r="H42" s="263"/>
      <c r="I42" s="264">
        <f>ROUND(E42*H42,2)</f>
        <v>0</v>
      </c>
      <c r="J42" s="263"/>
      <c r="K42" s="264">
        <f>ROUND(E42*J42,2)</f>
        <v>0</v>
      </c>
      <c r="L42" s="264">
        <v>15</v>
      </c>
      <c r="M42" s="264">
        <f>G42*(1+L42/100)</f>
        <v>0</v>
      </c>
      <c r="N42" s="262">
        <v>0</v>
      </c>
      <c r="O42" s="262">
        <f>ROUND(E42*N42,2)</f>
        <v>0</v>
      </c>
      <c r="P42" s="262">
        <v>0</v>
      </c>
      <c r="Q42" s="262">
        <f>ROUND(E42*P42,2)</f>
        <v>0</v>
      </c>
      <c r="R42" s="264"/>
      <c r="S42" s="264" t="s">
        <v>167</v>
      </c>
      <c r="T42" s="265" t="s">
        <v>168</v>
      </c>
      <c r="U42" s="221">
        <v>0</v>
      </c>
      <c r="V42" s="221">
        <f>ROUND(E42*U42,2)</f>
        <v>0</v>
      </c>
      <c r="W42" s="221"/>
      <c r="X42" s="221" t="s">
        <v>562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563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9">
        <v>33</v>
      </c>
      <c r="B43" s="260" t="s">
        <v>558</v>
      </c>
      <c r="C43" s="271" t="s">
        <v>607</v>
      </c>
      <c r="D43" s="261" t="s">
        <v>560</v>
      </c>
      <c r="E43" s="262">
        <v>2</v>
      </c>
      <c r="F43" s="263"/>
      <c r="G43" s="264">
        <f>ROUND(E43*F43,2)</f>
        <v>0</v>
      </c>
      <c r="H43" s="263"/>
      <c r="I43" s="264">
        <f>ROUND(E43*H43,2)</f>
        <v>0</v>
      </c>
      <c r="J43" s="263"/>
      <c r="K43" s="264">
        <f>ROUND(E43*J43,2)</f>
        <v>0</v>
      </c>
      <c r="L43" s="264">
        <v>15</v>
      </c>
      <c r="M43" s="264">
        <f>G43*(1+L43/100)</f>
        <v>0</v>
      </c>
      <c r="N43" s="262">
        <v>0</v>
      </c>
      <c r="O43" s="262">
        <f>ROUND(E43*N43,2)</f>
        <v>0</v>
      </c>
      <c r="P43" s="262">
        <v>0</v>
      </c>
      <c r="Q43" s="262">
        <f>ROUND(E43*P43,2)</f>
        <v>0</v>
      </c>
      <c r="R43" s="264"/>
      <c r="S43" s="264" t="s">
        <v>167</v>
      </c>
      <c r="T43" s="265" t="s">
        <v>168</v>
      </c>
      <c r="U43" s="221">
        <v>0</v>
      </c>
      <c r="V43" s="221">
        <f>ROUND(E43*U43,2)</f>
        <v>0</v>
      </c>
      <c r="W43" s="221"/>
      <c r="X43" s="221" t="s">
        <v>562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563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9">
        <v>34</v>
      </c>
      <c r="B44" s="260" t="s">
        <v>608</v>
      </c>
      <c r="C44" s="271" t="s">
        <v>609</v>
      </c>
      <c r="D44" s="261" t="s">
        <v>560</v>
      </c>
      <c r="E44" s="262">
        <v>2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15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188</v>
      </c>
      <c r="T44" s="265" t="s">
        <v>168</v>
      </c>
      <c r="U44" s="221">
        <v>1.3340000000000001</v>
      </c>
      <c r="V44" s="221">
        <f>ROUND(E44*U44,2)</f>
        <v>2.67</v>
      </c>
      <c r="W44" s="221"/>
      <c r="X44" s="221" t="s">
        <v>253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548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9">
        <v>35</v>
      </c>
      <c r="B45" s="260" t="s">
        <v>558</v>
      </c>
      <c r="C45" s="271" t="s">
        <v>610</v>
      </c>
      <c r="D45" s="261" t="s">
        <v>560</v>
      </c>
      <c r="E45" s="262">
        <v>2</v>
      </c>
      <c r="F45" s="263"/>
      <c r="G45" s="264">
        <f>ROUND(E45*F45,2)</f>
        <v>0</v>
      </c>
      <c r="H45" s="263"/>
      <c r="I45" s="264">
        <f>ROUND(E45*H45,2)</f>
        <v>0</v>
      </c>
      <c r="J45" s="263"/>
      <c r="K45" s="264">
        <f>ROUND(E45*J45,2)</f>
        <v>0</v>
      </c>
      <c r="L45" s="264">
        <v>15</v>
      </c>
      <c r="M45" s="264">
        <f>G45*(1+L45/100)</f>
        <v>0</v>
      </c>
      <c r="N45" s="262">
        <v>0</v>
      </c>
      <c r="O45" s="262">
        <f>ROUND(E45*N45,2)</f>
        <v>0</v>
      </c>
      <c r="P45" s="262">
        <v>0</v>
      </c>
      <c r="Q45" s="262">
        <f>ROUND(E45*P45,2)</f>
        <v>0</v>
      </c>
      <c r="R45" s="264"/>
      <c r="S45" s="264" t="s">
        <v>167</v>
      </c>
      <c r="T45" s="265" t="s">
        <v>168</v>
      </c>
      <c r="U45" s="221">
        <v>0</v>
      </c>
      <c r="V45" s="221">
        <f>ROUND(E45*U45,2)</f>
        <v>0</v>
      </c>
      <c r="W45" s="221"/>
      <c r="X45" s="221" t="s">
        <v>562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611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9">
        <v>36</v>
      </c>
      <c r="B46" s="260" t="s">
        <v>558</v>
      </c>
      <c r="C46" s="271" t="s">
        <v>612</v>
      </c>
      <c r="D46" s="261" t="s">
        <v>560</v>
      </c>
      <c r="E46" s="262">
        <v>2</v>
      </c>
      <c r="F46" s="263"/>
      <c r="G46" s="264">
        <f>ROUND(E46*F46,2)</f>
        <v>0</v>
      </c>
      <c r="H46" s="263"/>
      <c r="I46" s="264">
        <f>ROUND(E46*H46,2)</f>
        <v>0</v>
      </c>
      <c r="J46" s="263"/>
      <c r="K46" s="264">
        <f>ROUND(E46*J46,2)</f>
        <v>0</v>
      </c>
      <c r="L46" s="264">
        <v>15</v>
      </c>
      <c r="M46" s="264">
        <f>G46*(1+L46/100)</f>
        <v>0</v>
      </c>
      <c r="N46" s="262">
        <v>0</v>
      </c>
      <c r="O46" s="262">
        <f>ROUND(E46*N46,2)</f>
        <v>0</v>
      </c>
      <c r="P46" s="262">
        <v>0</v>
      </c>
      <c r="Q46" s="262">
        <f>ROUND(E46*P46,2)</f>
        <v>0</v>
      </c>
      <c r="R46" s="264"/>
      <c r="S46" s="264" t="s">
        <v>167</v>
      </c>
      <c r="T46" s="265" t="s">
        <v>168</v>
      </c>
      <c r="U46" s="221">
        <v>0</v>
      </c>
      <c r="V46" s="221">
        <f>ROUND(E46*U46,2)</f>
        <v>0</v>
      </c>
      <c r="W46" s="221"/>
      <c r="X46" s="221" t="s">
        <v>562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563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9">
        <v>37</v>
      </c>
      <c r="B47" s="260" t="s">
        <v>558</v>
      </c>
      <c r="C47" s="271" t="s">
        <v>613</v>
      </c>
      <c r="D47" s="261" t="s">
        <v>560</v>
      </c>
      <c r="E47" s="262">
        <v>4</v>
      </c>
      <c r="F47" s="263"/>
      <c r="G47" s="264">
        <f>ROUND(E47*F47,2)</f>
        <v>0</v>
      </c>
      <c r="H47" s="263"/>
      <c r="I47" s="264">
        <f>ROUND(E47*H47,2)</f>
        <v>0</v>
      </c>
      <c r="J47" s="263"/>
      <c r="K47" s="264">
        <f>ROUND(E47*J47,2)</f>
        <v>0</v>
      </c>
      <c r="L47" s="264">
        <v>15</v>
      </c>
      <c r="M47" s="264">
        <f>G47*(1+L47/100)</f>
        <v>0</v>
      </c>
      <c r="N47" s="262">
        <v>0</v>
      </c>
      <c r="O47" s="262">
        <f>ROUND(E47*N47,2)</f>
        <v>0</v>
      </c>
      <c r="P47" s="262">
        <v>0</v>
      </c>
      <c r="Q47" s="262">
        <f>ROUND(E47*P47,2)</f>
        <v>0</v>
      </c>
      <c r="R47" s="264"/>
      <c r="S47" s="264" t="s">
        <v>167</v>
      </c>
      <c r="T47" s="265" t="s">
        <v>168</v>
      </c>
      <c r="U47" s="221">
        <v>0</v>
      </c>
      <c r="V47" s="221">
        <f>ROUND(E47*U47,2)</f>
        <v>0</v>
      </c>
      <c r="W47" s="221"/>
      <c r="X47" s="221" t="s">
        <v>562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611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9">
        <v>38</v>
      </c>
      <c r="B48" s="260" t="s">
        <v>558</v>
      </c>
      <c r="C48" s="271" t="s">
        <v>614</v>
      </c>
      <c r="D48" s="261" t="s">
        <v>560</v>
      </c>
      <c r="E48" s="262">
        <v>2</v>
      </c>
      <c r="F48" s="263"/>
      <c r="G48" s="264">
        <f>ROUND(E48*F48,2)</f>
        <v>0</v>
      </c>
      <c r="H48" s="263"/>
      <c r="I48" s="264">
        <f>ROUND(E48*H48,2)</f>
        <v>0</v>
      </c>
      <c r="J48" s="263"/>
      <c r="K48" s="264">
        <f>ROUND(E48*J48,2)</f>
        <v>0</v>
      </c>
      <c r="L48" s="264">
        <v>15</v>
      </c>
      <c r="M48" s="264">
        <f>G48*(1+L48/100)</f>
        <v>0</v>
      </c>
      <c r="N48" s="262">
        <v>0</v>
      </c>
      <c r="O48" s="262">
        <f>ROUND(E48*N48,2)</f>
        <v>0</v>
      </c>
      <c r="P48" s="262">
        <v>0</v>
      </c>
      <c r="Q48" s="262">
        <f>ROUND(E48*P48,2)</f>
        <v>0</v>
      </c>
      <c r="R48" s="264"/>
      <c r="S48" s="264" t="s">
        <v>167</v>
      </c>
      <c r="T48" s="265" t="s">
        <v>168</v>
      </c>
      <c r="U48" s="221">
        <v>0</v>
      </c>
      <c r="V48" s="221">
        <f>ROUND(E48*U48,2)</f>
        <v>0</v>
      </c>
      <c r="W48" s="221"/>
      <c r="X48" s="221" t="s">
        <v>562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563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9">
        <v>39</v>
      </c>
      <c r="B49" s="260" t="s">
        <v>615</v>
      </c>
      <c r="C49" s="271" t="s">
        <v>616</v>
      </c>
      <c r="D49" s="261" t="s">
        <v>560</v>
      </c>
      <c r="E49" s="262">
        <v>2</v>
      </c>
      <c r="F49" s="263"/>
      <c r="G49" s="264">
        <f>ROUND(E49*F49,2)</f>
        <v>0</v>
      </c>
      <c r="H49" s="263"/>
      <c r="I49" s="264">
        <f>ROUND(E49*H49,2)</f>
        <v>0</v>
      </c>
      <c r="J49" s="263"/>
      <c r="K49" s="264">
        <f>ROUND(E49*J49,2)</f>
        <v>0</v>
      </c>
      <c r="L49" s="264">
        <v>15</v>
      </c>
      <c r="M49" s="264">
        <f>G49*(1+L49/100)</f>
        <v>0</v>
      </c>
      <c r="N49" s="262">
        <v>0</v>
      </c>
      <c r="O49" s="262">
        <f>ROUND(E49*N49,2)</f>
        <v>0</v>
      </c>
      <c r="P49" s="262">
        <v>0</v>
      </c>
      <c r="Q49" s="262">
        <f>ROUND(E49*P49,2)</f>
        <v>0</v>
      </c>
      <c r="R49" s="264"/>
      <c r="S49" s="264" t="s">
        <v>188</v>
      </c>
      <c r="T49" s="265" t="s">
        <v>168</v>
      </c>
      <c r="U49" s="221">
        <v>1.575</v>
      </c>
      <c r="V49" s="221">
        <f>ROUND(E49*U49,2)</f>
        <v>3.15</v>
      </c>
      <c r="W49" s="221"/>
      <c r="X49" s="221" t="s">
        <v>253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548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9">
        <v>40</v>
      </c>
      <c r="B50" s="260" t="s">
        <v>558</v>
      </c>
      <c r="C50" s="271" t="s">
        <v>617</v>
      </c>
      <c r="D50" s="261" t="s">
        <v>560</v>
      </c>
      <c r="E50" s="262">
        <v>2</v>
      </c>
      <c r="F50" s="263"/>
      <c r="G50" s="264">
        <f>ROUND(E50*F50,2)</f>
        <v>0</v>
      </c>
      <c r="H50" s="263"/>
      <c r="I50" s="264">
        <f>ROUND(E50*H50,2)</f>
        <v>0</v>
      </c>
      <c r="J50" s="263"/>
      <c r="K50" s="264">
        <f>ROUND(E50*J50,2)</f>
        <v>0</v>
      </c>
      <c r="L50" s="264">
        <v>15</v>
      </c>
      <c r="M50" s="264">
        <f>G50*(1+L50/100)</f>
        <v>0</v>
      </c>
      <c r="N50" s="262">
        <v>0</v>
      </c>
      <c r="O50" s="262">
        <f>ROUND(E50*N50,2)</f>
        <v>0</v>
      </c>
      <c r="P50" s="262">
        <v>0</v>
      </c>
      <c r="Q50" s="262">
        <f>ROUND(E50*P50,2)</f>
        <v>0</v>
      </c>
      <c r="R50" s="264"/>
      <c r="S50" s="264" t="s">
        <v>167</v>
      </c>
      <c r="T50" s="265" t="s">
        <v>168</v>
      </c>
      <c r="U50" s="221">
        <v>0</v>
      </c>
      <c r="V50" s="221">
        <f>ROUND(E50*U50,2)</f>
        <v>0</v>
      </c>
      <c r="W50" s="221"/>
      <c r="X50" s="221" t="s">
        <v>562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563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9">
        <v>41</v>
      </c>
      <c r="B51" s="260" t="s">
        <v>618</v>
      </c>
      <c r="C51" s="271" t="s">
        <v>619</v>
      </c>
      <c r="D51" s="261" t="s">
        <v>560</v>
      </c>
      <c r="E51" s="262">
        <v>2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15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188</v>
      </c>
      <c r="T51" s="265" t="s">
        <v>168</v>
      </c>
      <c r="U51" s="221">
        <v>0.246</v>
      </c>
      <c r="V51" s="221">
        <f>ROUND(E51*U51,2)</f>
        <v>0.49</v>
      </c>
      <c r="W51" s="221"/>
      <c r="X51" s="221" t="s">
        <v>253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548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9">
        <v>42</v>
      </c>
      <c r="B52" s="260" t="s">
        <v>558</v>
      </c>
      <c r="C52" s="271" t="s">
        <v>620</v>
      </c>
      <c r="D52" s="261" t="s">
        <v>560</v>
      </c>
      <c r="E52" s="262">
        <v>2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15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167</v>
      </c>
      <c r="T52" s="265" t="s">
        <v>168</v>
      </c>
      <c r="U52" s="221">
        <v>0</v>
      </c>
      <c r="V52" s="221">
        <f>ROUND(E52*U52,2)</f>
        <v>0</v>
      </c>
      <c r="W52" s="221"/>
      <c r="X52" s="221" t="s">
        <v>562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563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9">
        <v>43</v>
      </c>
      <c r="B53" s="260" t="s">
        <v>621</v>
      </c>
      <c r="C53" s="271" t="s">
        <v>622</v>
      </c>
      <c r="D53" s="261" t="s">
        <v>560</v>
      </c>
      <c r="E53" s="262">
        <v>2</v>
      </c>
      <c r="F53" s="263"/>
      <c r="G53" s="264">
        <f>ROUND(E53*F53,2)</f>
        <v>0</v>
      </c>
      <c r="H53" s="263"/>
      <c r="I53" s="264">
        <f>ROUND(E53*H53,2)</f>
        <v>0</v>
      </c>
      <c r="J53" s="263"/>
      <c r="K53" s="264">
        <f>ROUND(E53*J53,2)</f>
        <v>0</v>
      </c>
      <c r="L53" s="264">
        <v>15</v>
      </c>
      <c r="M53" s="264">
        <f>G53*(1+L53/100)</f>
        <v>0</v>
      </c>
      <c r="N53" s="262">
        <v>0</v>
      </c>
      <c r="O53" s="262">
        <f>ROUND(E53*N53,2)</f>
        <v>0</v>
      </c>
      <c r="P53" s="262">
        <v>0</v>
      </c>
      <c r="Q53" s="262">
        <f>ROUND(E53*P53,2)</f>
        <v>0</v>
      </c>
      <c r="R53" s="264"/>
      <c r="S53" s="264" t="s">
        <v>188</v>
      </c>
      <c r="T53" s="265" t="s">
        <v>168</v>
      </c>
      <c r="U53" s="221">
        <v>0.44500000000000001</v>
      </c>
      <c r="V53" s="221">
        <f>ROUND(E53*U53,2)</f>
        <v>0.89</v>
      </c>
      <c r="W53" s="221"/>
      <c r="X53" s="221" t="s">
        <v>253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548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9">
        <v>44</v>
      </c>
      <c r="B54" s="260" t="s">
        <v>558</v>
      </c>
      <c r="C54" s="271" t="s">
        <v>623</v>
      </c>
      <c r="D54" s="261" t="s">
        <v>560</v>
      </c>
      <c r="E54" s="262">
        <v>2</v>
      </c>
      <c r="F54" s="263"/>
      <c r="G54" s="264">
        <f>ROUND(E54*F54,2)</f>
        <v>0</v>
      </c>
      <c r="H54" s="263"/>
      <c r="I54" s="264">
        <f>ROUND(E54*H54,2)</f>
        <v>0</v>
      </c>
      <c r="J54" s="263"/>
      <c r="K54" s="264">
        <f>ROUND(E54*J54,2)</f>
        <v>0</v>
      </c>
      <c r="L54" s="264">
        <v>15</v>
      </c>
      <c r="M54" s="264">
        <f>G54*(1+L54/100)</f>
        <v>0</v>
      </c>
      <c r="N54" s="262">
        <v>0</v>
      </c>
      <c r="O54" s="262">
        <f>ROUND(E54*N54,2)</f>
        <v>0</v>
      </c>
      <c r="P54" s="262">
        <v>0</v>
      </c>
      <c r="Q54" s="262">
        <f>ROUND(E54*P54,2)</f>
        <v>0</v>
      </c>
      <c r="R54" s="264"/>
      <c r="S54" s="264" t="s">
        <v>167</v>
      </c>
      <c r="T54" s="265" t="s">
        <v>168</v>
      </c>
      <c r="U54" s="221">
        <v>0</v>
      </c>
      <c r="V54" s="221">
        <f>ROUND(E54*U54,2)</f>
        <v>0</v>
      </c>
      <c r="W54" s="221"/>
      <c r="X54" s="221" t="s">
        <v>562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563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9">
        <v>45</v>
      </c>
      <c r="B55" s="260" t="s">
        <v>558</v>
      </c>
      <c r="C55" s="271" t="s">
        <v>624</v>
      </c>
      <c r="D55" s="261" t="s">
        <v>560</v>
      </c>
      <c r="E55" s="262">
        <v>2</v>
      </c>
      <c r="F55" s="263"/>
      <c r="G55" s="264">
        <f>ROUND(E55*F55,2)</f>
        <v>0</v>
      </c>
      <c r="H55" s="263"/>
      <c r="I55" s="264">
        <f>ROUND(E55*H55,2)</f>
        <v>0</v>
      </c>
      <c r="J55" s="263"/>
      <c r="K55" s="264">
        <f>ROUND(E55*J55,2)</f>
        <v>0</v>
      </c>
      <c r="L55" s="264">
        <v>15</v>
      </c>
      <c r="M55" s="264">
        <f>G55*(1+L55/100)</f>
        <v>0</v>
      </c>
      <c r="N55" s="262">
        <v>0</v>
      </c>
      <c r="O55" s="262">
        <f>ROUND(E55*N55,2)</f>
        <v>0</v>
      </c>
      <c r="P55" s="262">
        <v>0</v>
      </c>
      <c r="Q55" s="262">
        <f>ROUND(E55*P55,2)</f>
        <v>0</v>
      </c>
      <c r="R55" s="264"/>
      <c r="S55" s="264" t="s">
        <v>167</v>
      </c>
      <c r="T55" s="265" t="s">
        <v>168</v>
      </c>
      <c r="U55" s="221">
        <v>0</v>
      </c>
      <c r="V55" s="221">
        <f>ROUND(E55*U55,2)</f>
        <v>0</v>
      </c>
      <c r="W55" s="221"/>
      <c r="X55" s="221" t="s">
        <v>562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611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9">
        <v>46</v>
      </c>
      <c r="B56" s="260" t="s">
        <v>558</v>
      </c>
      <c r="C56" s="271" t="s">
        <v>625</v>
      </c>
      <c r="D56" s="261" t="s">
        <v>560</v>
      </c>
      <c r="E56" s="262">
        <v>1</v>
      </c>
      <c r="F56" s="263"/>
      <c r="G56" s="264">
        <f>ROUND(E56*F56,2)</f>
        <v>0</v>
      </c>
      <c r="H56" s="263"/>
      <c r="I56" s="264">
        <f>ROUND(E56*H56,2)</f>
        <v>0</v>
      </c>
      <c r="J56" s="263"/>
      <c r="K56" s="264">
        <f>ROUND(E56*J56,2)</f>
        <v>0</v>
      </c>
      <c r="L56" s="264">
        <v>15</v>
      </c>
      <c r="M56" s="264">
        <f>G56*(1+L56/100)</f>
        <v>0</v>
      </c>
      <c r="N56" s="262">
        <v>0</v>
      </c>
      <c r="O56" s="262">
        <f>ROUND(E56*N56,2)</f>
        <v>0</v>
      </c>
      <c r="P56" s="262">
        <v>0</v>
      </c>
      <c r="Q56" s="262">
        <f>ROUND(E56*P56,2)</f>
        <v>0</v>
      </c>
      <c r="R56" s="264"/>
      <c r="S56" s="264" t="s">
        <v>167</v>
      </c>
      <c r="T56" s="265" t="s">
        <v>168</v>
      </c>
      <c r="U56" s="221">
        <v>0</v>
      </c>
      <c r="V56" s="221">
        <f>ROUND(E56*U56,2)</f>
        <v>0</v>
      </c>
      <c r="W56" s="221"/>
      <c r="X56" s="221" t="s">
        <v>562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563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9">
        <v>47</v>
      </c>
      <c r="B57" s="260" t="s">
        <v>615</v>
      </c>
      <c r="C57" s="271" t="s">
        <v>616</v>
      </c>
      <c r="D57" s="261" t="s">
        <v>560</v>
      </c>
      <c r="E57" s="262">
        <v>1</v>
      </c>
      <c r="F57" s="263"/>
      <c r="G57" s="264">
        <f>ROUND(E57*F57,2)</f>
        <v>0</v>
      </c>
      <c r="H57" s="263"/>
      <c r="I57" s="264">
        <f>ROUND(E57*H57,2)</f>
        <v>0</v>
      </c>
      <c r="J57" s="263"/>
      <c r="K57" s="264">
        <f>ROUND(E57*J57,2)</f>
        <v>0</v>
      </c>
      <c r="L57" s="264">
        <v>15</v>
      </c>
      <c r="M57" s="264">
        <f>G57*(1+L57/100)</f>
        <v>0</v>
      </c>
      <c r="N57" s="262">
        <v>0</v>
      </c>
      <c r="O57" s="262">
        <f>ROUND(E57*N57,2)</f>
        <v>0</v>
      </c>
      <c r="P57" s="262">
        <v>0</v>
      </c>
      <c r="Q57" s="262">
        <f>ROUND(E57*P57,2)</f>
        <v>0</v>
      </c>
      <c r="R57" s="264"/>
      <c r="S57" s="264" t="s">
        <v>188</v>
      </c>
      <c r="T57" s="265" t="s">
        <v>168</v>
      </c>
      <c r="U57" s="221">
        <v>1.575</v>
      </c>
      <c r="V57" s="221">
        <f>ROUND(E57*U57,2)</f>
        <v>1.58</v>
      </c>
      <c r="W57" s="221"/>
      <c r="X57" s="221" t="s">
        <v>253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548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9">
        <v>48</v>
      </c>
      <c r="B58" s="260" t="s">
        <v>626</v>
      </c>
      <c r="C58" s="271" t="s">
        <v>627</v>
      </c>
      <c r="D58" s="261" t="s">
        <v>560</v>
      </c>
      <c r="E58" s="262">
        <v>1</v>
      </c>
      <c r="F58" s="263"/>
      <c r="G58" s="264">
        <f>ROUND(E58*F58,2)</f>
        <v>0</v>
      </c>
      <c r="H58" s="263"/>
      <c r="I58" s="264">
        <f>ROUND(E58*H58,2)</f>
        <v>0</v>
      </c>
      <c r="J58" s="263"/>
      <c r="K58" s="264">
        <f>ROUND(E58*J58,2)</f>
        <v>0</v>
      </c>
      <c r="L58" s="264">
        <v>15</v>
      </c>
      <c r="M58" s="264">
        <f>G58*(1+L58/100)</f>
        <v>0</v>
      </c>
      <c r="N58" s="262">
        <v>0</v>
      </c>
      <c r="O58" s="262">
        <f>ROUND(E58*N58,2)</f>
        <v>0</v>
      </c>
      <c r="P58" s="262">
        <v>0</v>
      </c>
      <c r="Q58" s="262">
        <f>ROUND(E58*P58,2)</f>
        <v>0</v>
      </c>
      <c r="R58" s="264"/>
      <c r="S58" s="264" t="s">
        <v>167</v>
      </c>
      <c r="T58" s="265" t="s">
        <v>168</v>
      </c>
      <c r="U58" s="221">
        <v>0</v>
      </c>
      <c r="V58" s="221">
        <f>ROUND(E58*U58,2)</f>
        <v>0</v>
      </c>
      <c r="W58" s="221"/>
      <c r="X58" s="221" t="s">
        <v>339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551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9">
        <v>49</v>
      </c>
      <c r="B59" s="260" t="s">
        <v>628</v>
      </c>
      <c r="C59" s="271" t="s">
        <v>629</v>
      </c>
      <c r="D59" s="261" t="s">
        <v>560</v>
      </c>
      <c r="E59" s="262">
        <v>1</v>
      </c>
      <c r="F59" s="263"/>
      <c r="G59" s="264">
        <f>ROUND(E59*F59,2)</f>
        <v>0</v>
      </c>
      <c r="H59" s="263"/>
      <c r="I59" s="264">
        <f>ROUND(E59*H59,2)</f>
        <v>0</v>
      </c>
      <c r="J59" s="263"/>
      <c r="K59" s="264">
        <f>ROUND(E59*J59,2)</f>
        <v>0</v>
      </c>
      <c r="L59" s="264">
        <v>15</v>
      </c>
      <c r="M59" s="264">
        <f>G59*(1+L59/100)</f>
        <v>0</v>
      </c>
      <c r="N59" s="262">
        <v>0</v>
      </c>
      <c r="O59" s="262">
        <f>ROUND(E59*N59,2)</f>
        <v>0</v>
      </c>
      <c r="P59" s="262">
        <v>0</v>
      </c>
      <c r="Q59" s="262">
        <f>ROUND(E59*P59,2)</f>
        <v>0</v>
      </c>
      <c r="R59" s="264"/>
      <c r="S59" s="264" t="s">
        <v>188</v>
      </c>
      <c r="T59" s="265" t="s">
        <v>168</v>
      </c>
      <c r="U59" s="221">
        <v>0.32500000000000001</v>
      </c>
      <c r="V59" s="221">
        <f>ROUND(E59*U59,2)</f>
        <v>0.33</v>
      </c>
      <c r="W59" s="221"/>
      <c r="X59" s="221" t="s">
        <v>253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548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9">
        <v>50</v>
      </c>
      <c r="B60" s="260" t="s">
        <v>558</v>
      </c>
      <c r="C60" s="271" t="s">
        <v>630</v>
      </c>
      <c r="D60" s="261" t="s">
        <v>560</v>
      </c>
      <c r="E60" s="262">
        <v>1</v>
      </c>
      <c r="F60" s="263"/>
      <c r="G60" s="264">
        <f>ROUND(E60*F60,2)</f>
        <v>0</v>
      </c>
      <c r="H60" s="263"/>
      <c r="I60" s="264">
        <f>ROUND(E60*H60,2)</f>
        <v>0</v>
      </c>
      <c r="J60" s="263"/>
      <c r="K60" s="264">
        <f>ROUND(E60*J60,2)</f>
        <v>0</v>
      </c>
      <c r="L60" s="264">
        <v>15</v>
      </c>
      <c r="M60" s="264">
        <f>G60*(1+L60/100)</f>
        <v>0</v>
      </c>
      <c r="N60" s="262">
        <v>0</v>
      </c>
      <c r="O60" s="262">
        <f>ROUND(E60*N60,2)</f>
        <v>0</v>
      </c>
      <c r="P60" s="262">
        <v>0</v>
      </c>
      <c r="Q60" s="262">
        <f>ROUND(E60*P60,2)</f>
        <v>0</v>
      </c>
      <c r="R60" s="264"/>
      <c r="S60" s="264" t="s">
        <v>167</v>
      </c>
      <c r="T60" s="265" t="s">
        <v>168</v>
      </c>
      <c r="U60" s="221">
        <v>0</v>
      </c>
      <c r="V60" s="221">
        <f>ROUND(E60*U60,2)</f>
        <v>0</v>
      </c>
      <c r="W60" s="221"/>
      <c r="X60" s="221" t="s">
        <v>562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563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9">
        <v>51</v>
      </c>
      <c r="B61" s="260" t="s">
        <v>618</v>
      </c>
      <c r="C61" s="271" t="s">
        <v>619</v>
      </c>
      <c r="D61" s="261" t="s">
        <v>560</v>
      </c>
      <c r="E61" s="262">
        <v>1</v>
      </c>
      <c r="F61" s="263"/>
      <c r="G61" s="264">
        <f>ROUND(E61*F61,2)</f>
        <v>0</v>
      </c>
      <c r="H61" s="263"/>
      <c r="I61" s="264">
        <f>ROUND(E61*H61,2)</f>
        <v>0</v>
      </c>
      <c r="J61" s="263"/>
      <c r="K61" s="264">
        <f>ROUND(E61*J61,2)</f>
        <v>0</v>
      </c>
      <c r="L61" s="264">
        <v>15</v>
      </c>
      <c r="M61" s="264">
        <f>G61*(1+L61/100)</f>
        <v>0</v>
      </c>
      <c r="N61" s="262">
        <v>0</v>
      </c>
      <c r="O61" s="262">
        <f>ROUND(E61*N61,2)</f>
        <v>0</v>
      </c>
      <c r="P61" s="262">
        <v>0</v>
      </c>
      <c r="Q61" s="262">
        <f>ROUND(E61*P61,2)</f>
        <v>0</v>
      </c>
      <c r="R61" s="264"/>
      <c r="S61" s="264" t="s">
        <v>188</v>
      </c>
      <c r="T61" s="265" t="s">
        <v>168</v>
      </c>
      <c r="U61" s="221">
        <v>0.246</v>
      </c>
      <c r="V61" s="221">
        <f>ROUND(E61*U61,2)</f>
        <v>0.25</v>
      </c>
      <c r="W61" s="221"/>
      <c r="X61" s="221" t="s">
        <v>253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548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9">
        <v>52</v>
      </c>
      <c r="B62" s="260" t="s">
        <v>558</v>
      </c>
      <c r="C62" s="271" t="s">
        <v>631</v>
      </c>
      <c r="D62" s="261" t="s">
        <v>560</v>
      </c>
      <c r="E62" s="262">
        <v>1</v>
      </c>
      <c r="F62" s="263"/>
      <c r="G62" s="264">
        <f>ROUND(E62*F62,2)</f>
        <v>0</v>
      </c>
      <c r="H62" s="263"/>
      <c r="I62" s="264">
        <f>ROUND(E62*H62,2)</f>
        <v>0</v>
      </c>
      <c r="J62" s="263"/>
      <c r="K62" s="264">
        <f>ROUND(E62*J62,2)</f>
        <v>0</v>
      </c>
      <c r="L62" s="264">
        <v>15</v>
      </c>
      <c r="M62" s="264">
        <f>G62*(1+L62/100)</f>
        <v>0</v>
      </c>
      <c r="N62" s="262">
        <v>0</v>
      </c>
      <c r="O62" s="262">
        <f>ROUND(E62*N62,2)</f>
        <v>0</v>
      </c>
      <c r="P62" s="262">
        <v>0</v>
      </c>
      <c r="Q62" s="262">
        <f>ROUND(E62*P62,2)</f>
        <v>0</v>
      </c>
      <c r="R62" s="264"/>
      <c r="S62" s="264" t="s">
        <v>167</v>
      </c>
      <c r="T62" s="265" t="s">
        <v>168</v>
      </c>
      <c r="U62" s="221">
        <v>0</v>
      </c>
      <c r="V62" s="221">
        <f>ROUND(E62*U62,2)</f>
        <v>0</v>
      </c>
      <c r="W62" s="221"/>
      <c r="X62" s="221" t="s">
        <v>562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563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9">
        <v>53</v>
      </c>
      <c r="B63" s="260" t="s">
        <v>621</v>
      </c>
      <c r="C63" s="271" t="s">
        <v>622</v>
      </c>
      <c r="D63" s="261" t="s">
        <v>560</v>
      </c>
      <c r="E63" s="262">
        <v>1</v>
      </c>
      <c r="F63" s="263"/>
      <c r="G63" s="264">
        <f>ROUND(E63*F63,2)</f>
        <v>0</v>
      </c>
      <c r="H63" s="263"/>
      <c r="I63" s="264">
        <f>ROUND(E63*H63,2)</f>
        <v>0</v>
      </c>
      <c r="J63" s="263"/>
      <c r="K63" s="264">
        <f>ROUND(E63*J63,2)</f>
        <v>0</v>
      </c>
      <c r="L63" s="264">
        <v>15</v>
      </c>
      <c r="M63" s="264">
        <f>G63*(1+L63/100)</f>
        <v>0</v>
      </c>
      <c r="N63" s="262">
        <v>0</v>
      </c>
      <c r="O63" s="262">
        <f>ROUND(E63*N63,2)</f>
        <v>0</v>
      </c>
      <c r="P63" s="262">
        <v>0</v>
      </c>
      <c r="Q63" s="262">
        <f>ROUND(E63*P63,2)</f>
        <v>0</v>
      </c>
      <c r="R63" s="264"/>
      <c r="S63" s="264" t="s">
        <v>188</v>
      </c>
      <c r="T63" s="265" t="s">
        <v>168</v>
      </c>
      <c r="U63" s="221">
        <v>0.44500000000000001</v>
      </c>
      <c r="V63" s="221">
        <f>ROUND(E63*U63,2)</f>
        <v>0.45</v>
      </c>
      <c r="W63" s="221"/>
      <c r="X63" s="221" t="s">
        <v>253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548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9">
        <v>54</v>
      </c>
      <c r="B64" s="260" t="s">
        <v>558</v>
      </c>
      <c r="C64" s="271" t="s">
        <v>632</v>
      </c>
      <c r="D64" s="261" t="s">
        <v>560</v>
      </c>
      <c r="E64" s="262">
        <v>2</v>
      </c>
      <c r="F64" s="263"/>
      <c r="G64" s="264">
        <f>ROUND(E64*F64,2)</f>
        <v>0</v>
      </c>
      <c r="H64" s="263"/>
      <c r="I64" s="264">
        <f>ROUND(E64*H64,2)</f>
        <v>0</v>
      </c>
      <c r="J64" s="263"/>
      <c r="K64" s="264">
        <f>ROUND(E64*J64,2)</f>
        <v>0</v>
      </c>
      <c r="L64" s="264">
        <v>15</v>
      </c>
      <c r="M64" s="264">
        <f>G64*(1+L64/100)</f>
        <v>0</v>
      </c>
      <c r="N64" s="262">
        <v>0</v>
      </c>
      <c r="O64" s="262">
        <f>ROUND(E64*N64,2)</f>
        <v>0</v>
      </c>
      <c r="P64" s="262">
        <v>0</v>
      </c>
      <c r="Q64" s="262">
        <f>ROUND(E64*P64,2)</f>
        <v>0</v>
      </c>
      <c r="R64" s="264"/>
      <c r="S64" s="264" t="s">
        <v>167</v>
      </c>
      <c r="T64" s="265" t="s">
        <v>168</v>
      </c>
      <c r="U64" s="221">
        <v>0</v>
      </c>
      <c r="V64" s="221">
        <f>ROUND(E64*U64,2)</f>
        <v>0</v>
      </c>
      <c r="W64" s="221"/>
      <c r="X64" s="221" t="s">
        <v>562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563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9">
        <v>55</v>
      </c>
      <c r="B65" s="260" t="s">
        <v>558</v>
      </c>
      <c r="C65" s="271" t="s">
        <v>633</v>
      </c>
      <c r="D65" s="261" t="s">
        <v>272</v>
      </c>
      <c r="E65" s="262">
        <v>2</v>
      </c>
      <c r="F65" s="263"/>
      <c r="G65" s="264">
        <f>ROUND(E65*F65,2)</f>
        <v>0</v>
      </c>
      <c r="H65" s="263"/>
      <c r="I65" s="264">
        <f>ROUND(E65*H65,2)</f>
        <v>0</v>
      </c>
      <c r="J65" s="263"/>
      <c r="K65" s="264">
        <f>ROUND(E65*J65,2)</f>
        <v>0</v>
      </c>
      <c r="L65" s="264">
        <v>15</v>
      </c>
      <c r="M65" s="264">
        <f>G65*(1+L65/100)</f>
        <v>0</v>
      </c>
      <c r="N65" s="262">
        <v>0</v>
      </c>
      <c r="O65" s="262">
        <f>ROUND(E65*N65,2)</f>
        <v>0</v>
      </c>
      <c r="P65" s="262">
        <v>0</v>
      </c>
      <c r="Q65" s="262">
        <f>ROUND(E65*P65,2)</f>
        <v>0</v>
      </c>
      <c r="R65" s="264"/>
      <c r="S65" s="264" t="s">
        <v>167</v>
      </c>
      <c r="T65" s="265" t="s">
        <v>168</v>
      </c>
      <c r="U65" s="221">
        <v>0</v>
      </c>
      <c r="V65" s="221">
        <f>ROUND(E65*U65,2)</f>
        <v>0</v>
      </c>
      <c r="W65" s="221"/>
      <c r="X65" s="221" t="s">
        <v>562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611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9">
        <v>56</v>
      </c>
      <c r="B66" s="260" t="s">
        <v>558</v>
      </c>
      <c r="C66" s="271" t="s">
        <v>634</v>
      </c>
      <c r="D66" s="261" t="s">
        <v>560</v>
      </c>
      <c r="E66" s="262">
        <v>2</v>
      </c>
      <c r="F66" s="263"/>
      <c r="G66" s="264">
        <f>ROUND(E66*F66,2)</f>
        <v>0</v>
      </c>
      <c r="H66" s="263"/>
      <c r="I66" s="264">
        <f>ROUND(E66*H66,2)</f>
        <v>0</v>
      </c>
      <c r="J66" s="263"/>
      <c r="K66" s="264">
        <f>ROUND(E66*J66,2)</f>
        <v>0</v>
      </c>
      <c r="L66" s="264">
        <v>15</v>
      </c>
      <c r="M66" s="264">
        <f>G66*(1+L66/100)</f>
        <v>0</v>
      </c>
      <c r="N66" s="262">
        <v>0</v>
      </c>
      <c r="O66" s="262">
        <f>ROUND(E66*N66,2)</f>
        <v>0</v>
      </c>
      <c r="P66" s="262">
        <v>0</v>
      </c>
      <c r="Q66" s="262">
        <f>ROUND(E66*P66,2)</f>
        <v>0</v>
      </c>
      <c r="R66" s="264"/>
      <c r="S66" s="264" t="s">
        <v>167</v>
      </c>
      <c r="T66" s="265" t="s">
        <v>168</v>
      </c>
      <c r="U66" s="221">
        <v>0</v>
      </c>
      <c r="V66" s="221">
        <f>ROUND(E66*U66,2)</f>
        <v>0</v>
      </c>
      <c r="W66" s="221"/>
      <c r="X66" s="221" t="s">
        <v>562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563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9">
        <v>57</v>
      </c>
      <c r="B67" s="260" t="s">
        <v>558</v>
      </c>
      <c r="C67" s="271" t="s">
        <v>635</v>
      </c>
      <c r="D67" s="261" t="s">
        <v>560</v>
      </c>
      <c r="E67" s="262">
        <v>2</v>
      </c>
      <c r="F67" s="263"/>
      <c r="G67" s="264">
        <f>ROUND(E67*F67,2)</f>
        <v>0</v>
      </c>
      <c r="H67" s="263"/>
      <c r="I67" s="264">
        <f>ROUND(E67*H67,2)</f>
        <v>0</v>
      </c>
      <c r="J67" s="263"/>
      <c r="K67" s="264">
        <f>ROUND(E67*J67,2)</f>
        <v>0</v>
      </c>
      <c r="L67" s="264">
        <v>15</v>
      </c>
      <c r="M67" s="264">
        <f>G67*(1+L67/100)</f>
        <v>0</v>
      </c>
      <c r="N67" s="262">
        <v>0</v>
      </c>
      <c r="O67" s="262">
        <f>ROUND(E67*N67,2)</f>
        <v>0</v>
      </c>
      <c r="P67" s="262">
        <v>0</v>
      </c>
      <c r="Q67" s="262">
        <f>ROUND(E67*P67,2)</f>
        <v>0</v>
      </c>
      <c r="R67" s="264"/>
      <c r="S67" s="264" t="s">
        <v>167</v>
      </c>
      <c r="T67" s="265" t="s">
        <v>168</v>
      </c>
      <c r="U67" s="221">
        <v>0</v>
      </c>
      <c r="V67" s="221">
        <f>ROUND(E67*U67,2)</f>
        <v>0</v>
      </c>
      <c r="W67" s="221"/>
      <c r="X67" s="221" t="s">
        <v>562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563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9">
        <v>58</v>
      </c>
      <c r="B68" s="260" t="s">
        <v>636</v>
      </c>
      <c r="C68" s="271" t="s">
        <v>637</v>
      </c>
      <c r="D68" s="261" t="s">
        <v>560</v>
      </c>
      <c r="E68" s="262">
        <v>2</v>
      </c>
      <c r="F68" s="263"/>
      <c r="G68" s="264">
        <f>ROUND(E68*F68,2)</f>
        <v>0</v>
      </c>
      <c r="H68" s="263"/>
      <c r="I68" s="264">
        <f>ROUND(E68*H68,2)</f>
        <v>0</v>
      </c>
      <c r="J68" s="263"/>
      <c r="K68" s="264">
        <f>ROUND(E68*J68,2)</f>
        <v>0</v>
      </c>
      <c r="L68" s="264">
        <v>15</v>
      </c>
      <c r="M68" s="264">
        <f>G68*(1+L68/100)</f>
        <v>0</v>
      </c>
      <c r="N68" s="262">
        <v>0</v>
      </c>
      <c r="O68" s="262">
        <f>ROUND(E68*N68,2)</f>
        <v>0</v>
      </c>
      <c r="P68" s="262">
        <v>0</v>
      </c>
      <c r="Q68" s="262">
        <f>ROUND(E68*P68,2)</f>
        <v>0</v>
      </c>
      <c r="R68" s="264"/>
      <c r="S68" s="264" t="s">
        <v>188</v>
      </c>
      <c r="T68" s="265" t="s">
        <v>168</v>
      </c>
      <c r="U68" s="221">
        <v>0.52200000000000002</v>
      </c>
      <c r="V68" s="221">
        <f>ROUND(E68*U68,2)</f>
        <v>1.04</v>
      </c>
      <c r="W68" s="221"/>
      <c r="X68" s="221" t="s">
        <v>253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548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9">
        <v>59</v>
      </c>
      <c r="B69" s="260" t="s">
        <v>558</v>
      </c>
      <c r="C69" s="271" t="s">
        <v>638</v>
      </c>
      <c r="D69" s="261" t="s">
        <v>560</v>
      </c>
      <c r="E69" s="262">
        <v>2</v>
      </c>
      <c r="F69" s="263"/>
      <c r="G69" s="264">
        <f>ROUND(E69*F69,2)</f>
        <v>0</v>
      </c>
      <c r="H69" s="263"/>
      <c r="I69" s="264">
        <f>ROUND(E69*H69,2)</f>
        <v>0</v>
      </c>
      <c r="J69" s="263"/>
      <c r="K69" s="264">
        <f>ROUND(E69*J69,2)</f>
        <v>0</v>
      </c>
      <c r="L69" s="264">
        <v>15</v>
      </c>
      <c r="M69" s="264">
        <f>G69*(1+L69/100)</f>
        <v>0</v>
      </c>
      <c r="N69" s="262">
        <v>0</v>
      </c>
      <c r="O69" s="262">
        <f>ROUND(E69*N69,2)</f>
        <v>0</v>
      </c>
      <c r="P69" s="262">
        <v>0</v>
      </c>
      <c r="Q69" s="262">
        <f>ROUND(E69*P69,2)</f>
        <v>0</v>
      </c>
      <c r="R69" s="264"/>
      <c r="S69" s="264" t="s">
        <v>167</v>
      </c>
      <c r="T69" s="265" t="s">
        <v>168</v>
      </c>
      <c r="U69" s="221">
        <v>0</v>
      </c>
      <c r="V69" s="221">
        <f>ROUND(E69*U69,2)</f>
        <v>0</v>
      </c>
      <c r="W69" s="221"/>
      <c r="X69" s="221" t="s">
        <v>562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611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9">
        <v>60</v>
      </c>
      <c r="B70" s="260" t="s">
        <v>558</v>
      </c>
      <c r="C70" s="271" t="s">
        <v>639</v>
      </c>
      <c r="D70" s="261" t="s">
        <v>560</v>
      </c>
      <c r="E70" s="262">
        <v>2</v>
      </c>
      <c r="F70" s="263"/>
      <c r="G70" s="264">
        <f>ROUND(E70*F70,2)</f>
        <v>0</v>
      </c>
      <c r="H70" s="263"/>
      <c r="I70" s="264">
        <f>ROUND(E70*H70,2)</f>
        <v>0</v>
      </c>
      <c r="J70" s="263"/>
      <c r="K70" s="264">
        <f>ROUND(E70*J70,2)</f>
        <v>0</v>
      </c>
      <c r="L70" s="264">
        <v>15</v>
      </c>
      <c r="M70" s="264">
        <f>G70*(1+L70/100)</f>
        <v>0</v>
      </c>
      <c r="N70" s="262">
        <v>0</v>
      </c>
      <c r="O70" s="262">
        <f>ROUND(E70*N70,2)</f>
        <v>0</v>
      </c>
      <c r="P70" s="262">
        <v>0</v>
      </c>
      <c r="Q70" s="262">
        <f>ROUND(E70*P70,2)</f>
        <v>0</v>
      </c>
      <c r="R70" s="264"/>
      <c r="S70" s="264" t="s">
        <v>167</v>
      </c>
      <c r="T70" s="265" t="s">
        <v>168</v>
      </c>
      <c r="U70" s="221">
        <v>0</v>
      </c>
      <c r="V70" s="221">
        <f>ROUND(E70*U70,2)</f>
        <v>0</v>
      </c>
      <c r="W70" s="221"/>
      <c r="X70" s="221" t="s">
        <v>562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563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9">
        <v>61</v>
      </c>
      <c r="B71" s="260" t="s">
        <v>558</v>
      </c>
      <c r="C71" s="271" t="s">
        <v>613</v>
      </c>
      <c r="D71" s="261" t="s">
        <v>560</v>
      </c>
      <c r="E71" s="262">
        <v>4</v>
      </c>
      <c r="F71" s="263"/>
      <c r="G71" s="264">
        <f>ROUND(E71*F71,2)</f>
        <v>0</v>
      </c>
      <c r="H71" s="263"/>
      <c r="I71" s="264">
        <f>ROUND(E71*H71,2)</f>
        <v>0</v>
      </c>
      <c r="J71" s="263"/>
      <c r="K71" s="264">
        <f>ROUND(E71*J71,2)</f>
        <v>0</v>
      </c>
      <c r="L71" s="264">
        <v>15</v>
      </c>
      <c r="M71" s="264">
        <f>G71*(1+L71/100)</f>
        <v>0</v>
      </c>
      <c r="N71" s="262">
        <v>0</v>
      </c>
      <c r="O71" s="262">
        <f>ROUND(E71*N71,2)</f>
        <v>0</v>
      </c>
      <c r="P71" s="262">
        <v>0</v>
      </c>
      <c r="Q71" s="262">
        <f>ROUND(E71*P71,2)</f>
        <v>0</v>
      </c>
      <c r="R71" s="264"/>
      <c r="S71" s="264" t="s">
        <v>167</v>
      </c>
      <c r="T71" s="265" t="s">
        <v>168</v>
      </c>
      <c r="U71" s="221">
        <v>0</v>
      </c>
      <c r="V71" s="221">
        <f>ROUND(E71*U71,2)</f>
        <v>0</v>
      </c>
      <c r="W71" s="221"/>
      <c r="X71" s="221" t="s">
        <v>562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611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9">
        <v>62</v>
      </c>
      <c r="B72" s="260" t="s">
        <v>640</v>
      </c>
      <c r="C72" s="271" t="s">
        <v>641</v>
      </c>
      <c r="D72" s="261" t="s">
        <v>560</v>
      </c>
      <c r="E72" s="262">
        <v>1</v>
      </c>
      <c r="F72" s="263"/>
      <c r="G72" s="264">
        <f>ROUND(E72*F72,2)</f>
        <v>0</v>
      </c>
      <c r="H72" s="263"/>
      <c r="I72" s="264">
        <f>ROUND(E72*H72,2)</f>
        <v>0</v>
      </c>
      <c r="J72" s="263"/>
      <c r="K72" s="264">
        <f>ROUND(E72*J72,2)</f>
        <v>0</v>
      </c>
      <c r="L72" s="264">
        <v>15</v>
      </c>
      <c r="M72" s="264">
        <f>G72*(1+L72/100)</f>
        <v>0</v>
      </c>
      <c r="N72" s="262">
        <v>0</v>
      </c>
      <c r="O72" s="262">
        <f>ROUND(E72*N72,2)</f>
        <v>0</v>
      </c>
      <c r="P72" s="262">
        <v>0</v>
      </c>
      <c r="Q72" s="262">
        <f>ROUND(E72*P72,2)</f>
        <v>0</v>
      </c>
      <c r="R72" s="264"/>
      <c r="S72" s="264" t="s">
        <v>188</v>
      </c>
      <c r="T72" s="265" t="s">
        <v>168</v>
      </c>
      <c r="U72" s="221">
        <v>0.50600000000000001</v>
      </c>
      <c r="V72" s="221">
        <f>ROUND(E72*U72,2)</f>
        <v>0.51</v>
      </c>
      <c r="W72" s="221"/>
      <c r="X72" s="221" t="s">
        <v>253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548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9">
        <v>63</v>
      </c>
      <c r="B73" s="260" t="s">
        <v>558</v>
      </c>
      <c r="C73" s="271" t="s">
        <v>642</v>
      </c>
      <c r="D73" s="261" t="s">
        <v>560</v>
      </c>
      <c r="E73" s="262">
        <v>1</v>
      </c>
      <c r="F73" s="263"/>
      <c r="G73" s="264">
        <f>ROUND(E73*F73,2)</f>
        <v>0</v>
      </c>
      <c r="H73" s="263"/>
      <c r="I73" s="264">
        <f>ROUND(E73*H73,2)</f>
        <v>0</v>
      </c>
      <c r="J73" s="263"/>
      <c r="K73" s="264">
        <f>ROUND(E73*J73,2)</f>
        <v>0</v>
      </c>
      <c r="L73" s="264">
        <v>15</v>
      </c>
      <c r="M73" s="264">
        <f>G73*(1+L73/100)</f>
        <v>0</v>
      </c>
      <c r="N73" s="262">
        <v>0</v>
      </c>
      <c r="O73" s="262">
        <f>ROUND(E73*N73,2)</f>
        <v>0</v>
      </c>
      <c r="P73" s="262">
        <v>0</v>
      </c>
      <c r="Q73" s="262">
        <f>ROUND(E73*P73,2)</f>
        <v>0</v>
      </c>
      <c r="R73" s="264"/>
      <c r="S73" s="264" t="s">
        <v>167</v>
      </c>
      <c r="T73" s="265" t="s">
        <v>168</v>
      </c>
      <c r="U73" s="221">
        <v>0</v>
      </c>
      <c r="V73" s="221">
        <f>ROUND(E73*U73,2)</f>
        <v>0</v>
      </c>
      <c r="W73" s="221"/>
      <c r="X73" s="221" t="s">
        <v>562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563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9">
        <v>64</v>
      </c>
      <c r="B74" s="260" t="s">
        <v>643</v>
      </c>
      <c r="C74" s="271" t="s">
        <v>619</v>
      </c>
      <c r="D74" s="261" t="s">
        <v>560</v>
      </c>
      <c r="E74" s="262">
        <v>1</v>
      </c>
      <c r="F74" s="263"/>
      <c r="G74" s="264">
        <f>ROUND(E74*F74,2)</f>
        <v>0</v>
      </c>
      <c r="H74" s="263"/>
      <c r="I74" s="264">
        <f>ROUND(E74*H74,2)</f>
        <v>0</v>
      </c>
      <c r="J74" s="263"/>
      <c r="K74" s="264">
        <f>ROUND(E74*J74,2)</f>
        <v>0</v>
      </c>
      <c r="L74" s="264">
        <v>15</v>
      </c>
      <c r="M74" s="264">
        <f>G74*(1+L74/100)</f>
        <v>0</v>
      </c>
      <c r="N74" s="262">
        <v>0</v>
      </c>
      <c r="O74" s="262">
        <f>ROUND(E74*N74,2)</f>
        <v>0</v>
      </c>
      <c r="P74" s="262">
        <v>0</v>
      </c>
      <c r="Q74" s="262">
        <f>ROUND(E74*P74,2)</f>
        <v>0</v>
      </c>
      <c r="R74" s="264"/>
      <c r="S74" s="264" t="s">
        <v>188</v>
      </c>
      <c r="T74" s="265" t="s">
        <v>168</v>
      </c>
      <c r="U74" s="221">
        <v>0.25</v>
      </c>
      <c r="V74" s="221">
        <f>ROUND(E74*U74,2)</f>
        <v>0.25</v>
      </c>
      <c r="W74" s="221"/>
      <c r="X74" s="221" t="s">
        <v>253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548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9">
        <v>65</v>
      </c>
      <c r="B75" s="260" t="s">
        <v>558</v>
      </c>
      <c r="C75" s="271" t="s">
        <v>644</v>
      </c>
      <c r="D75" s="261" t="s">
        <v>560</v>
      </c>
      <c r="E75" s="262">
        <v>1</v>
      </c>
      <c r="F75" s="263"/>
      <c r="G75" s="264">
        <f>ROUND(E75*F75,2)</f>
        <v>0</v>
      </c>
      <c r="H75" s="263"/>
      <c r="I75" s="264">
        <f>ROUND(E75*H75,2)</f>
        <v>0</v>
      </c>
      <c r="J75" s="263"/>
      <c r="K75" s="264">
        <f>ROUND(E75*J75,2)</f>
        <v>0</v>
      </c>
      <c r="L75" s="264">
        <v>15</v>
      </c>
      <c r="M75" s="264">
        <f>G75*(1+L75/100)</f>
        <v>0</v>
      </c>
      <c r="N75" s="262">
        <v>0</v>
      </c>
      <c r="O75" s="262">
        <f>ROUND(E75*N75,2)</f>
        <v>0</v>
      </c>
      <c r="P75" s="262">
        <v>0</v>
      </c>
      <c r="Q75" s="262">
        <f>ROUND(E75*P75,2)</f>
        <v>0</v>
      </c>
      <c r="R75" s="264"/>
      <c r="S75" s="264" t="s">
        <v>167</v>
      </c>
      <c r="T75" s="265" t="s">
        <v>168</v>
      </c>
      <c r="U75" s="221">
        <v>0</v>
      </c>
      <c r="V75" s="221">
        <f>ROUND(E75*U75,2)</f>
        <v>0</v>
      </c>
      <c r="W75" s="221"/>
      <c r="X75" s="221" t="s">
        <v>562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563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9">
        <v>66</v>
      </c>
      <c r="B76" s="260" t="s">
        <v>621</v>
      </c>
      <c r="C76" s="271" t="s">
        <v>622</v>
      </c>
      <c r="D76" s="261" t="s">
        <v>560</v>
      </c>
      <c r="E76" s="262">
        <v>1</v>
      </c>
      <c r="F76" s="263"/>
      <c r="G76" s="264">
        <f>ROUND(E76*F76,2)</f>
        <v>0</v>
      </c>
      <c r="H76" s="263"/>
      <c r="I76" s="264">
        <f>ROUND(E76*H76,2)</f>
        <v>0</v>
      </c>
      <c r="J76" s="263"/>
      <c r="K76" s="264">
        <f>ROUND(E76*J76,2)</f>
        <v>0</v>
      </c>
      <c r="L76" s="264">
        <v>15</v>
      </c>
      <c r="M76" s="264">
        <f>G76*(1+L76/100)</f>
        <v>0</v>
      </c>
      <c r="N76" s="262">
        <v>0</v>
      </c>
      <c r="O76" s="262">
        <f>ROUND(E76*N76,2)</f>
        <v>0</v>
      </c>
      <c r="P76" s="262">
        <v>0</v>
      </c>
      <c r="Q76" s="262">
        <f>ROUND(E76*P76,2)</f>
        <v>0</v>
      </c>
      <c r="R76" s="264"/>
      <c r="S76" s="264" t="s">
        <v>188</v>
      </c>
      <c r="T76" s="265" t="s">
        <v>168</v>
      </c>
      <c r="U76" s="221">
        <v>0.44500000000000001</v>
      </c>
      <c r="V76" s="221">
        <f>ROUND(E76*U76,2)</f>
        <v>0.45</v>
      </c>
      <c r="W76" s="221"/>
      <c r="X76" s="221" t="s">
        <v>253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548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9">
        <v>67</v>
      </c>
      <c r="B77" s="260" t="s">
        <v>558</v>
      </c>
      <c r="C77" s="271" t="s">
        <v>645</v>
      </c>
      <c r="D77" s="261" t="s">
        <v>560</v>
      </c>
      <c r="E77" s="262">
        <v>12</v>
      </c>
      <c r="F77" s="263"/>
      <c r="G77" s="264">
        <f>ROUND(E77*F77,2)</f>
        <v>0</v>
      </c>
      <c r="H77" s="263"/>
      <c r="I77" s="264">
        <f>ROUND(E77*H77,2)</f>
        <v>0</v>
      </c>
      <c r="J77" s="263"/>
      <c r="K77" s="264">
        <f>ROUND(E77*J77,2)</f>
        <v>0</v>
      </c>
      <c r="L77" s="264">
        <v>15</v>
      </c>
      <c r="M77" s="264">
        <f>G77*(1+L77/100)</f>
        <v>0</v>
      </c>
      <c r="N77" s="262">
        <v>0</v>
      </c>
      <c r="O77" s="262">
        <f>ROUND(E77*N77,2)</f>
        <v>0</v>
      </c>
      <c r="P77" s="262">
        <v>0</v>
      </c>
      <c r="Q77" s="262">
        <f>ROUND(E77*P77,2)</f>
        <v>0</v>
      </c>
      <c r="R77" s="264"/>
      <c r="S77" s="264" t="s">
        <v>167</v>
      </c>
      <c r="T77" s="265" t="s">
        <v>168</v>
      </c>
      <c r="U77" s="221">
        <v>0</v>
      </c>
      <c r="V77" s="221">
        <f>ROUND(E77*U77,2)</f>
        <v>0</v>
      </c>
      <c r="W77" s="221"/>
      <c r="X77" s="221" t="s">
        <v>562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563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9">
        <v>68</v>
      </c>
      <c r="B78" s="260" t="s">
        <v>646</v>
      </c>
      <c r="C78" s="271" t="s">
        <v>647</v>
      </c>
      <c r="D78" s="261" t="s">
        <v>560</v>
      </c>
      <c r="E78" s="262">
        <v>12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15</v>
      </c>
      <c r="M78" s="264">
        <f>G78*(1+L78/100)</f>
        <v>0</v>
      </c>
      <c r="N78" s="262">
        <v>0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188</v>
      </c>
      <c r="T78" s="265" t="s">
        <v>168</v>
      </c>
      <c r="U78" s="221">
        <v>0.22700000000000001</v>
      </c>
      <c r="V78" s="221">
        <f>ROUND(E78*U78,2)</f>
        <v>2.72</v>
      </c>
      <c r="W78" s="221"/>
      <c r="X78" s="221" t="s">
        <v>253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548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9">
        <v>69</v>
      </c>
      <c r="B79" s="260" t="s">
        <v>558</v>
      </c>
      <c r="C79" s="271" t="s">
        <v>648</v>
      </c>
      <c r="D79" s="261" t="s">
        <v>560</v>
      </c>
      <c r="E79" s="262">
        <v>12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15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167</v>
      </c>
      <c r="T79" s="265" t="s">
        <v>168</v>
      </c>
      <c r="U79" s="221">
        <v>0</v>
      </c>
      <c r="V79" s="221">
        <f>ROUND(E79*U79,2)</f>
        <v>0</v>
      </c>
      <c r="W79" s="221"/>
      <c r="X79" s="221" t="s">
        <v>562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611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9">
        <v>70</v>
      </c>
      <c r="B80" s="260" t="s">
        <v>649</v>
      </c>
      <c r="C80" s="271" t="s">
        <v>650</v>
      </c>
      <c r="D80" s="261" t="s">
        <v>560</v>
      </c>
      <c r="E80" s="262">
        <v>2</v>
      </c>
      <c r="F80" s="263"/>
      <c r="G80" s="264">
        <f>ROUND(E80*F80,2)</f>
        <v>0</v>
      </c>
      <c r="H80" s="263"/>
      <c r="I80" s="264">
        <f>ROUND(E80*H80,2)</f>
        <v>0</v>
      </c>
      <c r="J80" s="263"/>
      <c r="K80" s="264">
        <f>ROUND(E80*J80,2)</f>
        <v>0</v>
      </c>
      <c r="L80" s="264">
        <v>15</v>
      </c>
      <c r="M80" s="264">
        <f>G80*(1+L80/100)</f>
        <v>0</v>
      </c>
      <c r="N80" s="262">
        <v>0</v>
      </c>
      <c r="O80" s="262">
        <f>ROUND(E80*N80,2)</f>
        <v>0</v>
      </c>
      <c r="P80" s="262">
        <v>0</v>
      </c>
      <c r="Q80" s="262">
        <f>ROUND(E80*P80,2)</f>
        <v>0</v>
      </c>
      <c r="R80" s="264"/>
      <c r="S80" s="264" t="s">
        <v>167</v>
      </c>
      <c r="T80" s="265" t="s">
        <v>168</v>
      </c>
      <c r="U80" s="221">
        <v>0</v>
      </c>
      <c r="V80" s="221">
        <f>ROUND(E80*U80,2)</f>
        <v>0</v>
      </c>
      <c r="W80" s="221"/>
      <c r="X80" s="221" t="s">
        <v>339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551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9">
        <v>71</v>
      </c>
      <c r="B81" s="260" t="s">
        <v>651</v>
      </c>
      <c r="C81" s="271" t="s">
        <v>652</v>
      </c>
      <c r="D81" s="261" t="s">
        <v>560</v>
      </c>
      <c r="E81" s="262">
        <v>3</v>
      </c>
      <c r="F81" s="263"/>
      <c r="G81" s="264">
        <f>ROUND(E81*F81,2)</f>
        <v>0</v>
      </c>
      <c r="H81" s="263"/>
      <c r="I81" s="264">
        <f>ROUND(E81*H81,2)</f>
        <v>0</v>
      </c>
      <c r="J81" s="263"/>
      <c r="K81" s="264">
        <f>ROUND(E81*J81,2)</f>
        <v>0</v>
      </c>
      <c r="L81" s="264">
        <v>15</v>
      </c>
      <c r="M81" s="264">
        <f>G81*(1+L81/100)</f>
        <v>0</v>
      </c>
      <c r="N81" s="262">
        <v>0</v>
      </c>
      <c r="O81" s="262">
        <f>ROUND(E81*N81,2)</f>
        <v>0</v>
      </c>
      <c r="P81" s="262">
        <v>0</v>
      </c>
      <c r="Q81" s="262">
        <f>ROUND(E81*P81,2)</f>
        <v>0</v>
      </c>
      <c r="R81" s="264"/>
      <c r="S81" s="264" t="s">
        <v>167</v>
      </c>
      <c r="T81" s="265" t="s">
        <v>168</v>
      </c>
      <c r="U81" s="221">
        <v>0</v>
      </c>
      <c r="V81" s="221">
        <f>ROUND(E81*U81,2)</f>
        <v>0</v>
      </c>
      <c r="W81" s="221"/>
      <c r="X81" s="221" t="s">
        <v>339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551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9">
        <v>72</v>
      </c>
      <c r="B82" s="260" t="s">
        <v>653</v>
      </c>
      <c r="C82" s="271" t="s">
        <v>654</v>
      </c>
      <c r="D82" s="261" t="s">
        <v>560</v>
      </c>
      <c r="E82" s="262">
        <v>1</v>
      </c>
      <c r="F82" s="263"/>
      <c r="G82" s="264">
        <f>ROUND(E82*F82,2)</f>
        <v>0</v>
      </c>
      <c r="H82" s="263"/>
      <c r="I82" s="264">
        <f>ROUND(E82*H82,2)</f>
        <v>0</v>
      </c>
      <c r="J82" s="263"/>
      <c r="K82" s="264">
        <f>ROUND(E82*J82,2)</f>
        <v>0</v>
      </c>
      <c r="L82" s="264">
        <v>15</v>
      </c>
      <c r="M82" s="264">
        <f>G82*(1+L82/100)</f>
        <v>0</v>
      </c>
      <c r="N82" s="262">
        <v>0</v>
      </c>
      <c r="O82" s="262">
        <f>ROUND(E82*N82,2)</f>
        <v>0</v>
      </c>
      <c r="P82" s="262">
        <v>0</v>
      </c>
      <c r="Q82" s="262">
        <f>ROUND(E82*P82,2)</f>
        <v>0</v>
      </c>
      <c r="R82" s="264"/>
      <c r="S82" s="264" t="s">
        <v>188</v>
      </c>
      <c r="T82" s="265" t="s">
        <v>168</v>
      </c>
      <c r="U82" s="221">
        <v>0.53800000000000003</v>
      </c>
      <c r="V82" s="221">
        <f>ROUND(E82*U82,2)</f>
        <v>0.54</v>
      </c>
      <c r="W82" s="221"/>
      <c r="X82" s="221" t="s">
        <v>253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548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9">
        <v>73</v>
      </c>
      <c r="B83" s="260" t="s">
        <v>655</v>
      </c>
      <c r="C83" s="271" t="s">
        <v>656</v>
      </c>
      <c r="D83" s="261" t="s">
        <v>560</v>
      </c>
      <c r="E83" s="262">
        <v>3</v>
      </c>
      <c r="F83" s="263"/>
      <c r="G83" s="264">
        <f>ROUND(E83*F83,2)</f>
        <v>0</v>
      </c>
      <c r="H83" s="263"/>
      <c r="I83" s="264">
        <f>ROUND(E83*H83,2)</f>
        <v>0</v>
      </c>
      <c r="J83" s="263"/>
      <c r="K83" s="264">
        <f>ROUND(E83*J83,2)</f>
        <v>0</v>
      </c>
      <c r="L83" s="264">
        <v>15</v>
      </c>
      <c r="M83" s="264">
        <f>G83*(1+L83/100)</f>
        <v>0</v>
      </c>
      <c r="N83" s="262">
        <v>0</v>
      </c>
      <c r="O83" s="262">
        <f>ROUND(E83*N83,2)</f>
        <v>0</v>
      </c>
      <c r="P83" s="262">
        <v>0</v>
      </c>
      <c r="Q83" s="262">
        <f>ROUND(E83*P83,2)</f>
        <v>0</v>
      </c>
      <c r="R83" s="264"/>
      <c r="S83" s="264" t="s">
        <v>167</v>
      </c>
      <c r="T83" s="265" t="s">
        <v>168</v>
      </c>
      <c r="U83" s="221">
        <v>0</v>
      </c>
      <c r="V83" s="221">
        <f>ROUND(E83*U83,2)</f>
        <v>0</v>
      </c>
      <c r="W83" s="221"/>
      <c r="X83" s="221" t="s">
        <v>339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551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59">
        <v>74</v>
      </c>
      <c r="B84" s="260" t="s">
        <v>657</v>
      </c>
      <c r="C84" s="271" t="s">
        <v>658</v>
      </c>
      <c r="D84" s="261" t="s">
        <v>560</v>
      </c>
      <c r="E84" s="262">
        <v>1</v>
      </c>
      <c r="F84" s="263"/>
      <c r="G84" s="264">
        <f>ROUND(E84*F84,2)</f>
        <v>0</v>
      </c>
      <c r="H84" s="263"/>
      <c r="I84" s="264">
        <f>ROUND(E84*H84,2)</f>
        <v>0</v>
      </c>
      <c r="J84" s="263"/>
      <c r="K84" s="264">
        <f>ROUND(E84*J84,2)</f>
        <v>0</v>
      </c>
      <c r="L84" s="264">
        <v>15</v>
      </c>
      <c r="M84" s="264">
        <f>G84*(1+L84/100)</f>
        <v>0</v>
      </c>
      <c r="N84" s="262">
        <v>0</v>
      </c>
      <c r="O84" s="262">
        <f>ROUND(E84*N84,2)</f>
        <v>0</v>
      </c>
      <c r="P84" s="262">
        <v>0</v>
      </c>
      <c r="Q84" s="262">
        <f>ROUND(E84*P84,2)</f>
        <v>0</v>
      </c>
      <c r="R84" s="264"/>
      <c r="S84" s="264" t="s">
        <v>167</v>
      </c>
      <c r="T84" s="265" t="s">
        <v>168</v>
      </c>
      <c r="U84" s="221">
        <v>0</v>
      </c>
      <c r="V84" s="221">
        <f>ROUND(E84*U84,2)</f>
        <v>0</v>
      </c>
      <c r="W84" s="221"/>
      <c r="X84" s="221" t="s">
        <v>562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611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3">
        <v>75</v>
      </c>
      <c r="B85" s="234" t="s">
        <v>659</v>
      </c>
      <c r="C85" s="245" t="s">
        <v>660</v>
      </c>
      <c r="D85" s="235" t="s">
        <v>560</v>
      </c>
      <c r="E85" s="236">
        <v>3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15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/>
      <c r="S85" s="238" t="s">
        <v>167</v>
      </c>
      <c r="T85" s="239" t="s">
        <v>168</v>
      </c>
      <c r="U85" s="221">
        <v>0</v>
      </c>
      <c r="V85" s="221">
        <f>ROUND(E85*U85,2)</f>
        <v>0</v>
      </c>
      <c r="W85" s="221"/>
      <c r="X85" s="221" t="s">
        <v>339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551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>
        <v>76</v>
      </c>
      <c r="B86" s="218" t="s">
        <v>661</v>
      </c>
      <c r="C86" s="272" t="s">
        <v>662</v>
      </c>
      <c r="D86" s="219" t="s">
        <v>0</v>
      </c>
      <c r="E86" s="266"/>
      <c r="F86" s="222"/>
      <c r="G86" s="221">
        <f>ROUND(E86*F86,2)</f>
        <v>0</v>
      </c>
      <c r="H86" s="222"/>
      <c r="I86" s="221">
        <f>ROUND(E86*H86,2)</f>
        <v>0</v>
      </c>
      <c r="J86" s="222"/>
      <c r="K86" s="221">
        <f>ROUND(E86*J86,2)</f>
        <v>0</v>
      </c>
      <c r="L86" s="221">
        <v>15</v>
      </c>
      <c r="M86" s="221">
        <f>G86*(1+L86/100)</f>
        <v>0</v>
      </c>
      <c r="N86" s="220">
        <v>0</v>
      </c>
      <c r="O86" s="220">
        <f>ROUND(E86*N86,2)</f>
        <v>0</v>
      </c>
      <c r="P86" s="220">
        <v>0</v>
      </c>
      <c r="Q86" s="220">
        <f>ROUND(E86*P86,2)</f>
        <v>0</v>
      </c>
      <c r="R86" s="221"/>
      <c r="S86" s="221" t="s">
        <v>188</v>
      </c>
      <c r="T86" s="221" t="s">
        <v>168</v>
      </c>
      <c r="U86" s="221">
        <v>0</v>
      </c>
      <c r="V86" s="221">
        <f>ROUND(E86*U86,2)</f>
        <v>0</v>
      </c>
      <c r="W86" s="221"/>
      <c r="X86" s="221" t="s">
        <v>409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410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7" t="s">
        <v>162</v>
      </c>
      <c r="B87" s="228" t="s">
        <v>112</v>
      </c>
      <c r="C87" s="244" t="s">
        <v>113</v>
      </c>
      <c r="D87" s="229"/>
      <c r="E87" s="230"/>
      <c r="F87" s="231"/>
      <c r="G87" s="231">
        <f>SUMIF(AG88:AG90,"&lt;&gt;NOR",G88:G90)</f>
        <v>0</v>
      </c>
      <c r="H87" s="231"/>
      <c r="I87" s="231">
        <f>SUM(I88:I90)</f>
        <v>0</v>
      </c>
      <c r="J87" s="231"/>
      <c r="K87" s="231">
        <f>SUM(K88:K90)</f>
        <v>0</v>
      </c>
      <c r="L87" s="231"/>
      <c r="M87" s="231">
        <f>SUM(M88:M90)</f>
        <v>0</v>
      </c>
      <c r="N87" s="230"/>
      <c r="O87" s="230">
        <f>SUM(O88:O90)</f>
        <v>0</v>
      </c>
      <c r="P87" s="230"/>
      <c r="Q87" s="230">
        <f>SUM(Q88:Q90)</f>
        <v>0</v>
      </c>
      <c r="R87" s="231"/>
      <c r="S87" s="231"/>
      <c r="T87" s="232"/>
      <c r="U87" s="226"/>
      <c r="V87" s="226">
        <f>SUM(V88:V90)</f>
        <v>38.340000000000003</v>
      </c>
      <c r="W87" s="226"/>
      <c r="X87" s="226"/>
      <c r="AG87" t="s">
        <v>163</v>
      </c>
    </row>
    <row r="88" spans="1:60" outlineLevel="1" x14ac:dyDescent="0.2">
      <c r="A88" s="259">
        <v>77</v>
      </c>
      <c r="B88" s="260" t="s">
        <v>663</v>
      </c>
      <c r="C88" s="271" t="s">
        <v>664</v>
      </c>
      <c r="D88" s="261" t="s">
        <v>665</v>
      </c>
      <c r="E88" s="262">
        <v>90</v>
      </c>
      <c r="F88" s="263"/>
      <c r="G88" s="264">
        <f>ROUND(E88*F88,2)</f>
        <v>0</v>
      </c>
      <c r="H88" s="263"/>
      <c r="I88" s="264">
        <f>ROUND(E88*H88,2)</f>
        <v>0</v>
      </c>
      <c r="J88" s="263"/>
      <c r="K88" s="264">
        <f>ROUND(E88*J88,2)</f>
        <v>0</v>
      </c>
      <c r="L88" s="264">
        <v>15</v>
      </c>
      <c r="M88" s="264">
        <f>G88*(1+L88/100)</f>
        <v>0</v>
      </c>
      <c r="N88" s="262">
        <v>0</v>
      </c>
      <c r="O88" s="262">
        <f>ROUND(E88*N88,2)</f>
        <v>0</v>
      </c>
      <c r="P88" s="262">
        <v>0</v>
      </c>
      <c r="Q88" s="262">
        <f>ROUND(E88*P88,2)</f>
        <v>0</v>
      </c>
      <c r="R88" s="264"/>
      <c r="S88" s="264" t="s">
        <v>188</v>
      </c>
      <c r="T88" s="265" t="s">
        <v>168</v>
      </c>
      <c r="U88" s="221">
        <v>0.42599999999999999</v>
      </c>
      <c r="V88" s="221">
        <f>ROUND(E88*U88,2)</f>
        <v>38.340000000000003</v>
      </c>
      <c r="W88" s="221"/>
      <c r="X88" s="221" t="s">
        <v>253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548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3">
        <v>78</v>
      </c>
      <c r="B89" s="234" t="s">
        <v>558</v>
      </c>
      <c r="C89" s="245" t="s">
        <v>666</v>
      </c>
      <c r="D89" s="235" t="s">
        <v>327</v>
      </c>
      <c r="E89" s="236">
        <v>0.09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15</v>
      </c>
      <c r="M89" s="238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8"/>
      <c r="S89" s="238" t="s">
        <v>167</v>
      </c>
      <c r="T89" s="239" t="s">
        <v>168</v>
      </c>
      <c r="U89" s="221">
        <v>0</v>
      </c>
      <c r="V89" s="221">
        <f>ROUND(E89*U89,2)</f>
        <v>0</v>
      </c>
      <c r="W89" s="221"/>
      <c r="X89" s="221" t="s">
        <v>562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611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>
        <v>79</v>
      </c>
      <c r="B90" s="218" t="s">
        <v>667</v>
      </c>
      <c r="C90" s="272" t="s">
        <v>668</v>
      </c>
      <c r="D90" s="219" t="s">
        <v>0</v>
      </c>
      <c r="E90" s="266"/>
      <c r="F90" s="222"/>
      <c r="G90" s="221">
        <f>ROUND(E90*F90,2)</f>
        <v>0</v>
      </c>
      <c r="H90" s="222"/>
      <c r="I90" s="221">
        <f>ROUND(E90*H90,2)</f>
        <v>0</v>
      </c>
      <c r="J90" s="222"/>
      <c r="K90" s="221">
        <f>ROUND(E90*J90,2)</f>
        <v>0</v>
      </c>
      <c r="L90" s="221">
        <v>15</v>
      </c>
      <c r="M90" s="221">
        <f>G90*(1+L90/100)</f>
        <v>0</v>
      </c>
      <c r="N90" s="220">
        <v>0</v>
      </c>
      <c r="O90" s="220">
        <f>ROUND(E90*N90,2)</f>
        <v>0</v>
      </c>
      <c r="P90" s="220">
        <v>0</v>
      </c>
      <c r="Q90" s="220">
        <f>ROUND(E90*P90,2)</f>
        <v>0</v>
      </c>
      <c r="R90" s="221"/>
      <c r="S90" s="221" t="s">
        <v>188</v>
      </c>
      <c r="T90" s="221" t="s">
        <v>168</v>
      </c>
      <c r="U90" s="221">
        <v>0</v>
      </c>
      <c r="V90" s="221">
        <f>ROUND(E90*U90,2)</f>
        <v>0</v>
      </c>
      <c r="W90" s="221"/>
      <c r="X90" s="221" t="s">
        <v>409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410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7" t="s">
        <v>162</v>
      </c>
      <c r="B91" s="228" t="s">
        <v>124</v>
      </c>
      <c r="C91" s="244" t="s">
        <v>669</v>
      </c>
      <c r="D91" s="229"/>
      <c r="E91" s="230"/>
      <c r="F91" s="231"/>
      <c r="G91" s="231">
        <f>SUMIF(AG92:AG93,"&lt;&gt;NOR",G92:G93)</f>
        <v>0</v>
      </c>
      <c r="H91" s="231"/>
      <c r="I91" s="231">
        <f>SUM(I92:I93)</f>
        <v>0</v>
      </c>
      <c r="J91" s="231"/>
      <c r="K91" s="231">
        <f>SUM(K92:K93)</f>
        <v>0</v>
      </c>
      <c r="L91" s="231"/>
      <c r="M91" s="231">
        <f>SUM(M92:M93)</f>
        <v>0</v>
      </c>
      <c r="N91" s="230"/>
      <c r="O91" s="230">
        <f>SUM(O92:O93)</f>
        <v>0</v>
      </c>
      <c r="P91" s="230"/>
      <c r="Q91" s="230">
        <f>SUM(Q92:Q93)</f>
        <v>0</v>
      </c>
      <c r="R91" s="231"/>
      <c r="S91" s="231"/>
      <c r="T91" s="232"/>
      <c r="U91" s="226"/>
      <c r="V91" s="226">
        <f>SUM(V92:V93)</f>
        <v>5.0299999999999994</v>
      </c>
      <c r="W91" s="226"/>
      <c r="X91" s="226"/>
      <c r="AG91" t="s">
        <v>163</v>
      </c>
    </row>
    <row r="92" spans="1:60" outlineLevel="1" x14ac:dyDescent="0.2">
      <c r="A92" s="259">
        <v>80</v>
      </c>
      <c r="B92" s="260" t="s">
        <v>670</v>
      </c>
      <c r="C92" s="271" t="s">
        <v>671</v>
      </c>
      <c r="D92" s="261" t="s">
        <v>261</v>
      </c>
      <c r="E92" s="262">
        <v>9</v>
      </c>
      <c r="F92" s="263"/>
      <c r="G92" s="264">
        <f>ROUND(E92*F92,2)</f>
        <v>0</v>
      </c>
      <c r="H92" s="263"/>
      <c r="I92" s="264">
        <f>ROUND(E92*H92,2)</f>
        <v>0</v>
      </c>
      <c r="J92" s="263"/>
      <c r="K92" s="264">
        <f>ROUND(E92*J92,2)</f>
        <v>0</v>
      </c>
      <c r="L92" s="264">
        <v>15</v>
      </c>
      <c r="M92" s="264">
        <f>G92*(1+L92/100)</f>
        <v>0</v>
      </c>
      <c r="N92" s="262">
        <v>0</v>
      </c>
      <c r="O92" s="262">
        <f>ROUND(E92*N92,2)</f>
        <v>0</v>
      </c>
      <c r="P92" s="262">
        <v>0</v>
      </c>
      <c r="Q92" s="262">
        <f>ROUND(E92*P92,2)</f>
        <v>0</v>
      </c>
      <c r="R92" s="264"/>
      <c r="S92" s="264" t="s">
        <v>188</v>
      </c>
      <c r="T92" s="265" t="s">
        <v>168</v>
      </c>
      <c r="U92" s="221">
        <v>0.156</v>
      </c>
      <c r="V92" s="221">
        <f>ROUND(E92*U92,2)</f>
        <v>1.4</v>
      </c>
      <c r="W92" s="221"/>
      <c r="X92" s="221" t="s">
        <v>253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672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9">
        <v>81</v>
      </c>
      <c r="B93" s="260" t="s">
        <v>673</v>
      </c>
      <c r="C93" s="271" t="s">
        <v>674</v>
      </c>
      <c r="D93" s="261" t="s">
        <v>261</v>
      </c>
      <c r="E93" s="262">
        <v>9</v>
      </c>
      <c r="F93" s="263"/>
      <c r="G93" s="264">
        <f>ROUND(E93*F93,2)</f>
        <v>0</v>
      </c>
      <c r="H93" s="263"/>
      <c r="I93" s="264">
        <f>ROUND(E93*H93,2)</f>
        <v>0</v>
      </c>
      <c r="J93" s="263"/>
      <c r="K93" s="264">
        <f>ROUND(E93*J93,2)</f>
        <v>0</v>
      </c>
      <c r="L93" s="264">
        <v>15</v>
      </c>
      <c r="M93" s="264">
        <f>G93*(1+L93/100)</f>
        <v>0</v>
      </c>
      <c r="N93" s="262">
        <v>0</v>
      </c>
      <c r="O93" s="262">
        <f>ROUND(E93*N93,2)</f>
        <v>0</v>
      </c>
      <c r="P93" s="262">
        <v>0</v>
      </c>
      <c r="Q93" s="262">
        <f>ROUND(E93*P93,2)</f>
        <v>0</v>
      </c>
      <c r="R93" s="264"/>
      <c r="S93" s="264" t="s">
        <v>188</v>
      </c>
      <c r="T93" s="265" t="s">
        <v>168</v>
      </c>
      <c r="U93" s="221">
        <v>0.40300000000000002</v>
      </c>
      <c r="V93" s="221">
        <f>ROUND(E93*U93,2)</f>
        <v>3.63</v>
      </c>
      <c r="W93" s="221"/>
      <c r="X93" s="221" t="s">
        <v>253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672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7" t="s">
        <v>162</v>
      </c>
      <c r="B94" s="228" t="s">
        <v>102</v>
      </c>
      <c r="C94" s="244" t="s">
        <v>103</v>
      </c>
      <c r="D94" s="229"/>
      <c r="E94" s="230"/>
      <c r="F94" s="231"/>
      <c r="G94" s="231">
        <f>SUMIF(AG95:AG98,"&lt;&gt;NOR",G95:G98)</f>
        <v>0</v>
      </c>
      <c r="H94" s="231"/>
      <c r="I94" s="231">
        <f>SUM(I95:I98)</f>
        <v>0</v>
      </c>
      <c r="J94" s="231"/>
      <c r="K94" s="231">
        <f>SUM(K95:K98)</f>
        <v>0</v>
      </c>
      <c r="L94" s="231"/>
      <c r="M94" s="231">
        <f>SUM(M95:M98)</f>
        <v>0</v>
      </c>
      <c r="N94" s="230"/>
      <c r="O94" s="230">
        <f>SUM(O95:O98)</f>
        <v>0</v>
      </c>
      <c r="P94" s="230"/>
      <c r="Q94" s="230">
        <f>SUM(Q95:Q98)</f>
        <v>0</v>
      </c>
      <c r="R94" s="231"/>
      <c r="S94" s="231"/>
      <c r="T94" s="232"/>
      <c r="U94" s="226"/>
      <c r="V94" s="226">
        <f>SUM(V95:V98)</f>
        <v>0</v>
      </c>
      <c r="W94" s="226"/>
      <c r="X94" s="226"/>
      <c r="AG94" t="s">
        <v>163</v>
      </c>
    </row>
    <row r="95" spans="1:60" outlineLevel="1" x14ac:dyDescent="0.2">
      <c r="A95" s="259">
        <v>82</v>
      </c>
      <c r="B95" s="260" t="s">
        <v>558</v>
      </c>
      <c r="C95" s="271" t="s">
        <v>675</v>
      </c>
      <c r="D95" s="261" t="s">
        <v>272</v>
      </c>
      <c r="E95" s="262">
        <v>22</v>
      </c>
      <c r="F95" s="263"/>
      <c r="G95" s="264">
        <f>ROUND(E95*F95,2)</f>
        <v>0</v>
      </c>
      <c r="H95" s="263"/>
      <c r="I95" s="264">
        <f>ROUND(E95*H95,2)</f>
        <v>0</v>
      </c>
      <c r="J95" s="263"/>
      <c r="K95" s="264">
        <f>ROUND(E95*J95,2)</f>
        <v>0</v>
      </c>
      <c r="L95" s="264">
        <v>15</v>
      </c>
      <c r="M95" s="264">
        <f>G95*(1+L95/100)</f>
        <v>0</v>
      </c>
      <c r="N95" s="262">
        <v>0</v>
      </c>
      <c r="O95" s="262">
        <f>ROUND(E95*N95,2)</f>
        <v>0</v>
      </c>
      <c r="P95" s="262">
        <v>0</v>
      </c>
      <c r="Q95" s="262">
        <f>ROUND(E95*P95,2)</f>
        <v>0</v>
      </c>
      <c r="R95" s="264"/>
      <c r="S95" s="264" t="s">
        <v>167</v>
      </c>
      <c r="T95" s="265" t="s">
        <v>168</v>
      </c>
      <c r="U95" s="221">
        <v>0</v>
      </c>
      <c r="V95" s="221">
        <f>ROUND(E95*U95,2)</f>
        <v>0</v>
      </c>
      <c r="W95" s="221"/>
      <c r="X95" s="221" t="s">
        <v>562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563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59">
        <v>83</v>
      </c>
      <c r="B96" s="260" t="s">
        <v>558</v>
      </c>
      <c r="C96" s="271" t="s">
        <v>581</v>
      </c>
      <c r="D96" s="261" t="s">
        <v>272</v>
      </c>
      <c r="E96" s="262">
        <v>34</v>
      </c>
      <c r="F96" s="263"/>
      <c r="G96" s="264">
        <f>ROUND(E96*F96,2)</f>
        <v>0</v>
      </c>
      <c r="H96" s="263"/>
      <c r="I96" s="264">
        <f>ROUND(E96*H96,2)</f>
        <v>0</v>
      </c>
      <c r="J96" s="263"/>
      <c r="K96" s="264">
        <f>ROUND(E96*J96,2)</f>
        <v>0</v>
      </c>
      <c r="L96" s="264">
        <v>15</v>
      </c>
      <c r="M96" s="264">
        <f>G96*(1+L96/100)</f>
        <v>0</v>
      </c>
      <c r="N96" s="262">
        <v>0</v>
      </c>
      <c r="O96" s="262">
        <f>ROUND(E96*N96,2)</f>
        <v>0</v>
      </c>
      <c r="P96" s="262">
        <v>0</v>
      </c>
      <c r="Q96" s="262">
        <f>ROUND(E96*P96,2)</f>
        <v>0</v>
      </c>
      <c r="R96" s="264"/>
      <c r="S96" s="264" t="s">
        <v>167</v>
      </c>
      <c r="T96" s="265" t="s">
        <v>168</v>
      </c>
      <c r="U96" s="221">
        <v>0</v>
      </c>
      <c r="V96" s="221">
        <f>ROUND(E96*U96,2)</f>
        <v>0</v>
      </c>
      <c r="W96" s="221"/>
      <c r="X96" s="221" t="s">
        <v>562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563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3">
        <v>84</v>
      </c>
      <c r="B97" s="234" t="s">
        <v>558</v>
      </c>
      <c r="C97" s="245" t="s">
        <v>676</v>
      </c>
      <c r="D97" s="235" t="s">
        <v>677</v>
      </c>
      <c r="E97" s="236">
        <v>56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15</v>
      </c>
      <c r="M97" s="238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8"/>
      <c r="S97" s="238" t="s">
        <v>167</v>
      </c>
      <c r="T97" s="239" t="s">
        <v>168</v>
      </c>
      <c r="U97" s="221">
        <v>0</v>
      </c>
      <c r="V97" s="221">
        <f>ROUND(E97*U97,2)</f>
        <v>0</v>
      </c>
      <c r="W97" s="221"/>
      <c r="X97" s="221" t="s">
        <v>562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611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>
        <v>85</v>
      </c>
      <c r="B98" s="218" t="s">
        <v>678</v>
      </c>
      <c r="C98" s="272" t="s">
        <v>679</v>
      </c>
      <c r="D98" s="219" t="s">
        <v>0</v>
      </c>
      <c r="E98" s="266"/>
      <c r="F98" s="222"/>
      <c r="G98" s="221">
        <f>ROUND(E98*F98,2)</f>
        <v>0</v>
      </c>
      <c r="H98" s="222"/>
      <c r="I98" s="221">
        <f>ROUND(E98*H98,2)</f>
        <v>0</v>
      </c>
      <c r="J98" s="222"/>
      <c r="K98" s="221">
        <f>ROUND(E98*J98,2)</f>
        <v>0</v>
      </c>
      <c r="L98" s="221">
        <v>15</v>
      </c>
      <c r="M98" s="221">
        <f>G98*(1+L98/100)</f>
        <v>0</v>
      </c>
      <c r="N98" s="220">
        <v>0</v>
      </c>
      <c r="O98" s="220">
        <f>ROUND(E98*N98,2)</f>
        <v>0</v>
      </c>
      <c r="P98" s="220">
        <v>0</v>
      </c>
      <c r="Q98" s="220">
        <f>ROUND(E98*P98,2)</f>
        <v>0</v>
      </c>
      <c r="R98" s="221"/>
      <c r="S98" s="221" t="s">
        <v>188</v>
      </c>
      <c r="T98" s="221" t="s">
        <v>168</v>
      </c>
      <c r="U98" s="221">
        <v>0</v>
      </c>
      <c r="V98" s="221">
        <f>ROUND(E98*U98,2)</f>
        <v>0</v>
      </c>
      <c r="W98" s="221"/>
      <c r="X98" s="221" t="s">
        <v>409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410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7" t="s">
        <v>162</v>
      </c>
      <c r="B99" s="228" t="s">
        <v>80</v>
      </c>
      <c r="C99" s="244" t="s">
        <v>81</v>
      </c>
      <c r="D99" s="229"/>
      <c r="E99" s="230"/>
      <c r="F99" s="231"/>
      <c r="G99" s="231">
        <f>SUMIF(AG100:AG101,"&lt;&gt;NOR",G100:G101)</f>
        <v>0</v>
      </c>
      <c r="H99" s="231"/>
      <c r="I99" s="231">
        <f>SUM(I100:I101)</f>
        <v>0</v>
      </c>
      <c r="J99" s="231"/>
      <c r="K99" s="231">
        <f>SUM(K100:K101)</f>
        <v>0</v>
      </c>
      <c r="L99" s="231"/>
      <c r="M99" s="231">
        <f>SUM(M100:M101)</f>
        <v>0</v>
      </c>
      <c r="N99" s="230"/>
      <c r="O99" s="230">
        <f>SUM(O100:O101)</f>
        <v>0</v>
      </c>
      <c r="P99" s="230"/>
      <c r="Q99" s="230">
        <f>SUM(Q100:Q101)</f>
        <v>0</v>
      </c>
      <c r="R99" s="231"/>
      <c r="S99" s="231"/>
      <c r="T99" s="232"/>
      <c r="U99" s="226"/>
      <c r="V99" s="226">
        <f>SUM(V100:V101)</f>
        <v>0</v>
      </c>
      <c r="W99" s="226"/>
      <c r="X99" s="226"/>
      <c r="AG99" t="s">
        <v>163</v>
      </c>
    </row>
    <row r="100" spans="1:60" outlineLevel="1" x14ac:dyDescent="0.2">
      <c r="A100" s="259">
        <v>86</v>
      </c>
      <c r="B100" s="260" t="s">
        <v>558</v>
      </c>
      <c r="C100" s="271" t="s">
        <v>680</v>
      </c>
      <c r="D100" s="261" t="s">
        <v>681</v>
      </c>
      <c r="E100" s="262">
        <v>9</v>
      </c>
      <c r="F100" s="263"/>
      <c r="G100" s="264">
        <f>ROUND(E100*F100,2)</f>
        <v>0</v>
      </c>
      <c r="H100" s="263"/>
      <c r="I100" s="264">
        <f>ROUND(E100*H100,2)</f>
        <v>0</v>
      </c>
      <c r="J100" s="263"/>
      <c r="K100" s="264">
        <f>ROUND(E100*J100,2)</f>
        <v>0</v>
      </c>
      <c r="L100" s="264">
        <v>15</v>
      </c>
      <c r="M100" s="264">
        <f>G100*(1+L100/100)</f>
        <v>0</v>
      </c>
      <c r="N100" s="262">
        <v>0</v>
      </c>
      <c r="O100" s="262">
        <f>ROUND(E100*N100,2)</f>
        <v>0</v>
      </c>
      <c r="P100" s="262">
        <v>0</v>
      </c>
      <c r="Q100" s="262">
        <f>ROUND(E100*P100,2)</f>
        <v>0</v>
      </c>
      <c r="R100" s="264"/>
      <c r="S100" s="264" t="s">
        <v>167</v>
      </c>
      <c r="T100" s="265" t="s">
        <v>168</v>
      </c>
      <c r="U100" s="221">
        <v>0</v>
      </c>
      <c r="V100" s="221">
        <f>ROUND(E100*U100,2)</f>
        <v>0</v>
      </c>
      <c r="W100" s="221"/>
      <c r="X100" s="221" t="s">
        <v>562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611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3">
        <v>87</v>
      </c>
      <c r="B101" s="234" t="s">
        <v>558</v>
      </c>
      <c r="C101" s="245" t="s">
        <v>682</v>
      </c>
      <c r="D101" s="235" t="s">
        <v>166</v>
      </c>
      <c r="E101" s="236">
        <v>1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15</v>
      </c>
      <c r="M101" s="238">
        <f>G101*(1+L101/100)</f>
        <v>0</v>
      </c>
      <c r="N101" s="236">
        <v>0</v>
      </c>
      <c r="O101" s="236">
        <f>ROUND(E101*N101,2)</f>
        <v>0</v>
      </c>
      <c r="P101" s="236">
        <v>0</v>
      </c>
      <c r="Q101" s="236">
        <f>ROUND(E101*P101,2)</f>
        <v>0</v>
      </c>
      <c r="R101" s="238"/>
      <c r="S101" s="238" t="s">
        <v>167</v>
      </c>
      <c r="T101" s="239" t="s">
        <v>168</v>
      </c>
      <c r="U101" s="221">
        <v>0</v>
      </c>
      <c r="V101" s="221">
        <f>ROUND(E101*U101,2)</f>
        <v>0</v>
      </c>
      <c r="W101" s="221"/>
      <c r="X101" s="221" t="s">
        <v>562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563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3"/>
      <c r="B102" s="4"/>
      <c r="C102" s="249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v>15</v>
      </c>
      <c r="AF102">
        <v>21</v>
      </c>
      <c r="AG102" t="s">
        <v>149</v>
      </c>
    </row>
    <row r="103" spans="1:60" x14ac:dyDescent="0.2">
      <c r="A103" s="213"/>
      <c r="B103" s="214" t="s">
        <v>29</v>
      </c>
      <c r="C103" s="250"/>
      <c r="D103" s="215"/>
      <c r="E103" s="216"/>
      <c r="F103" s="216"/>
      <c r="G103" s="243">
        <f>G8+G25+G40+G87+G91+G94+G99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f>SUMIF(L7:L101,AE102,G7:G101)</f>
        <v>0</v>
      </c>
      <c r="AF103">
        <f>SUMIF(L7:L101,AF102,G7:G101)</f>
        <v>0</v>
      </c>
      <c r="AG103" t="s">
        <v>246</v>
      </c>
    </row>
    <row r="104" spans="1:60" x14ac:dyDescent="0.2">
      <c r="C104" s="251"/>
      <c r="D104" s="10"/>
      <c r="AG104" t="s">
        <v>248</v>
      </c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95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136</v>
      </c>
      <c r="B1" s="195"/>
      <c r="C1" s="195"/>
      <c r="D1" s="195"/>
      <c r="E1" s="195"/>
      <c r="F1" s="195"/>
      <c r="G1" s="195"/>
      <c r="AG1" t="s">
        <v>137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138</v>
      </c>
      <c r="AG3" t="s">
        <v>139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140</v>
      </c>
    </row>
    <row r="5" spans="1:60" x14ac:dyDescent="0.2">
      <c r="D5" s="10"/>
    </row>
    <row r="6" spans="1:60" ht="38.25" x14ac:dyDescent="0.2">
      <c r="A6" s="206" t="s">
        <v>141</v>
      </c>
      <c r="B6" s="208" t="s">
        <v>142</v>
      </c>
      <c r="C6" s="208" t="s">
        <v>143</v>
      </c>
      <c r="D6" s="207" t="s">
        <v>144</v>
      </c>
      <c r="E6" s="206" t="s">
        <v>145</v>
      </c>
      <c r="F6" s="205" t="s">
        <v>146</v>
      </c>
      <c r="G6" s="206" t="s">
        <v>29</v>
      </c>
      <c r="H6" s="209" t="s">
        <v>30</v>
      </c>
      <c r="I6" s="209" t="s">
        <v>147</v>
      </c>
      <c r="J6" s="209" t="s">
        <v>31</v>
      </c>
      <c r="K6" s="209" t="s">
        <v>148</v>
      </c>
      <c r="L6" s="209" t="s">
        <v>149</v>
      </c>
      <c r="M6" s="209" t="s">
        <v>150</v>
      </c>
      <c r="N6" s="209" t="s">
        <v>151</v>
      </c>
      <c r="O6" s="209" t="s">
        <v>152</v>
      </c>
      <c r="P6" s="209" t="s">
        <v>153</v>
      </c>
      <c r="Q6" s="209" t="s">
        <v>154</v>
      </c>
      <c r="R6" s="209" t="s">
        <v>155</v>
      </c>
      <c r="S6" s="209" t="s">
        <v>156</v>
      </c>
      <c r="T6" s="209" t="s">
        <v>157</v>
      </c>
      <c r="U6" s="209" t="s">
        <v>158</v>
      </c>
      <c r="V6" s="209" t="s">
        <v>159</v>
      </c>
      <c r="W6" s="209" t="s">
        <v>160</v>
      </c>
      <c r="X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162</v>
      </c>
      <c r="B8" s="228" t="s">
        <v>77</v>
      </c>
      <c r="C8" s="244" t="s">
        <v>78</v>
      </c>
      <c r="D8" s="229"/>
      <c r="E8" s="230"/>
      <c r="F8" s="231"/>
      <c r="G8" s="231">
        <f>SUMIF(AG9:AG11,"&lt;&gt;NOR",G9:G11)</f>
        <v>0</v>
      </c>
      <c r="H8" s="231"/>
      <c r="I8" s="231">
        <f>SUM(I9:I11)</f>
        <v>0</v>
      </c>
      <c r="J8" s="231"/>
      <c r="K8" s="231">
        <f>SUM(K9:K11)</f>
        <v>0</v>
      </c>
      <c r="L8" s="231"/>
      <c r="M8" s="231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1"/>
      <c r="S8" s="231"/>
      <c r="T8" s="232"/>
      <c r="U8" s="226"/>
      <c r="V8" s="226">
        <f>SUM(V9:V11)</f>
        <v>1.74</v>
      </c>
      <c r="W8" s="226"/>
      <c r="X8" s="226"/>
      <c r="AG8" t="s">
        <v>163</v>
      </c>
    </row>
    <row r="9" spans="1:60" outlineLevel="1" x14ac:dyDescent="0.2">
      <c r="A9" s="259">
        <v>1</v>
      </c>
      <c r="B9" s="260" t="s">
        <v>558</v>
      </c>
      <c r="C9" s="271" t="s">
        <v>683</v>
      </c>
      <c r="D9" s="261" t="s">
        <v>560</v>
      </c>
      <c r="E9" s="262">
        <v>2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15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167</v>
      </c>
      <c r="T9" s="265" t="s">
        <v>168</v>
      </c>
      <c r="U9" s="221">
        <v>0</v>
      </c>
      <c r="V9" s="221">
        <f>ROUND(E9*U9,2)</f>
        <v>0</v>
      </c>
      <c r="W9" s="221"/>
      <c r="X9" s="221" t="s">
        <v>339</v>
      </c>
      <c r="Y9" s="210"/>
      <c r="Z9" s="210"/>
      <c r="AA9" s="210"/>
      <c r="AB9" s="210"/>
      <c r="AC9" s="210"/>
      <c r="AD9" s="210"/>
      <c r="AE9" s="210"/>
      <c r="AF9" s="210"/>
      <c r="AG9" s="210" t="s">
        <v>551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3">
        <v>2</v>
      </c>
      <c r="B10" s="234" t="s">
        <v>684</v>
      </c>
      <c r="C10" s="245" t="s">
        <v>685</v>
      </c>
      <c r="D10" s="235" t="s">
        <v>560</v>
      </c>
      <c r="E10" s="236">
        <v>2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15</v>
      </c>
      <c r="M10" s="238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8"/>
      <c r="S10" s="238" t="s">
        <v>188</v>
      </c>
      <c r="T10" s="239" t="s">
        <v>168</v>
      </c>
      <c r="U10" s="221">
        <v>0.86799999999999999</v>
      </c>
      <c r="V10" s="221">
        <f>ROUND(E10*U10,2)</f>
        <v>1.74</v>
      </c>
      <c r="W10" s="221"/>
      <c r="X10" s="221" t="s">
        <v>253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548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>
        <v>3</v>
      </c>
      <c r="B11" s="218" t="s">
        <v>686</v>
      </c>
      <c r="C11" s="272" t="s">
        <v>687</v>
      </c>
      <c r="D11" s="219" t="s">
        <v>0</v>
      </c>
      <c r="E11" s="266"/>
      <c r="F11" s="222"/>
      <c r="G11" s="221">
        <f>ROUND(E11*F11,2)</f>
        <v>0</v>
      </c>
      <c r="H11" s="222"/>
      <c r="I11" s="221">
        <f>ROUND(E11*H11,2)</f>
        <v>0</v>
      </c>
      <c r="J11" s="222"/>
      <c r="K11" s="221">
        <f>ROUND(E11*J11,2)</f>
        <v>0</v>
      </c>
      <c r="L11" s="221">
        <v>15</v>
      </c>
      <c r="M11" s="221">
        <f>G11*(1+L11/100)</f>
        <v>0</v>
      </c>
      <c r="N11" s="220">
        <v>0</v>
      </c>
      <c r="O11" s="220">
        <f>ROUND(E11*N11,2)</f>
        <v>0</v>
      </c>
      <c r="P11" s="220">
        <v>0</v>
      </c>
      <c r="Q11" s="220">
        <f>ROUND(E11*P11,2)</f>
        <v>0</v>
      </c>
      <c r="R11" s="221"/>
      <c r="S11" s="221" t="s">
        <v>188</v>
      </c>
      <c r="T11" s="221" t="s">
        <v>168</v>
      </c>
      <c r="U11" s="221">
        <v>0</v>
      </c>
      <c r="V11" s="221">
        <f>ROUND(E11*U11,2)</f>
        <v>0</v>
      </c>
      <c r="W11" s="221"/>
      <c r="X11" s="221" t="s">
        <v>409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410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3"/>
      <c r="B12" s="4"/>
      <c r="C12" s="24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149</v>
      </c>
    </row>
    <row r="13" spans="1:60" x14ac:dyDescent="0.2">
      <c r="A13" s="213"/>
      <c r="B13" s="214" t="s">
        <v>29</v>
      </c>
      <c r="C13" s="250"/>
      <c r="D13" s="215"/>
      <c r="E13" s="216"/>
      <c r="F13" s="216"/>
      <c r="G13" s="243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246</v>
      </c>
    </row>
    <row r="14" spans="1:60" x14ac:dyDescent="0.2">
      <c r="C14" s="251"/>
      <c r="D14" s="10"/>
      <c r="AG14" t="s">
        <v>248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95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136</v>
      </c>
      <c r="B1" s="195"/>
      <c r="C1" s="195"/>
      <c r="D1" s="195"/>
      <c r="E1" s="195"/>
      <c r="F1" s="195"/>
      <c r="G1" s="195"/>
      <c r="AG1" t="s">
        <v>137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138</v>
      </c>
      <c r="AG3" t="s">
        <v>139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140</v>
      </c>
    </row>
    <row r="5" spans="1:60" x14ac:dyDescent="0.2">
      <c r="D5" s="10"/>
    </row>
    <row r="6" spans="1:60" ht="38.25" x14ac:dyDescent="0.2">
      <c r="A6" s="206" t="s">
        <v>141</v>
      </c>
      <c r="B6" s="208" t="s">
        <v>142</v>
      </c>
      <c r="C6" s="208" t="s">
        <v>143</v>
      </c>
      <c r="D6" s="207" t="s">
        <v>144</v>
      </c>
      <c r="E6" s="206" t="s">
        <v>145</v>
      </c>
      <c r="F6" s="205" t="s">
        <v>146</v>
      </c>
      <c r="G6" s="206" t="s">
        <v>29</v>
      </c>
      <c r="H6" s="209" t="s">
        <v>30</v>
      </c>
      <c r="I6" s="209" t="s">
        <v>147</v>
      </c>
      <c r="J6" s="209" t="s">
        <v>31</v>
      </c>
      <c r="K6" s="209" t="s">
        <v>148</v>
      </c>
      <c r="L6" s="209" t="s">
        <v>149</v>
      </c>
      <c r="M6" s="209" t="s">
        <v>150</v>
      </c>
      <c r="N6" s="209" t="s">
        <v>151</v>
      </c>
      <c r="O6" s="209" t="s">
        <v>152</v>
      </c>
      <c r="P6" s="209" t="s">
        <v>153</v>
      </c>
      <c r="Q6" s="209" t="s">
        <v>154</v>
      </c>
      <c r="R6" s="209" t="s">
        <v>155</v>
      </c>
      <c r="S6" s="209" t="s">
        <v>156</v>
      </c>
      <c r="T6" s="209" t="s">
        <v>157</v>
      </c>
      <c r="U6" s="209" t="s">
        <v>158</v>
      </c>
      <c r="V6" s="209" t="s">
        <v>159</v>
      </c>
      <c r="W6" s="209" t="s">
        <v>160</v>
      </c>
      <c r="X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162</v>
      </c>
      <c r="B8" s="228" t="s">
        <v>77</v>
      </c>
      <c r="C8" s="244" t="s">
        <v>128</v>
      </c>
      <c r="D8" s="229"/>
      <c r="E8" s="230"/>
      <c r="F8" s="231"/>
      <c r="G8" s="231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0"/>
      <c r="O8" s="230">
        <f>SUM(O9:O12)</f>
        <v>0</v>
      </c>
      <c r="P8" s="230"/>
      <c r="Q8" s="230">
        <f>SUM(Q9:Q12)</f>
        <v>0</v>
      </c>
      <c r="R8" s="231"/>
      <c r="S8" s="231"/>
      <c r="T8" s="232"/>
      <c r="U8" s="226"/>
      <c r="V8" s="226">
        <f>SUM(V9:V12)</f>
        <v>0</v>
      </c>
      <c r="W8" s="226"/>
      <c r="X8" s="226"/>
      <c r="AG8" t="s">
        <v>163</v>
      </c>
    </row>
    <row r="9" spans="1:60" ht="22.5" outlineLevel="1" x14ac:dyDescent="0.2">
      <c r="A9" s="259">
        <v>1</v>
      </c>
      <c r="B9" s="260" t="s">
        <v>688</v>
      </c>
      <c r="C9" s="271" t="s">
        <v>689</v>
      </c>
      <c r="D9" s="261" t="s">
        <v>560</v>
      </c>
      <c r="E9" s="262">
        <v>8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15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167</v>
      </c>
      <c r="T9" s="265" t="s">
        <v>168</v>
      </c>
      <c r="U9" s="221">
        <v>0</v>
      </c>
      <c r="V9" s="221">
        <f>ROUND(E9*U9,2)</f>
        <v>0</v>
      </c>
      <c r="W9" s="221"/>
      <c r="X9" s="221" t="s">
        <v>253</v>
      </c>
      <c r="Y9" s="210"/>
      <c r="Z9" s="210"/>
      <c r="AA9" s="210"/>
      <c r="AB9" s="210"/>
      <c r="AC9" s="210"/>
      <c r="AD9" s="210"/>
      <c r="AE9" s="210"/>
      <c r="AF9" s="210"/>
      <c r="AG9" s="210" t="s">
        <v>548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59">
        <v>2</v>
      </c>
      <c r="B10" s="260" t="s">
        <v>690</v>
      </c>
      <c r="C10" s="271" t="s">
        <v>691</v>
      </c>
      <c r="D10" s="261" t="s">
        <v>560</v>
      </c>
      <c r="E10" s="262">
        <v>2</v>
      </c>
      <c r="F10" s="263"/>
      <c r="G10" s="264">
        <f>ROUND(E10*F10,2)</f>
        <v>0</v>
      </c>
      <c r="H10" s="263"/>
      <c r="I10" s="264">
        <f>ROUND(E10*H10,2)</f>
        <v>0</v>
      </c>
      <c r="J10" s="263"/>
      <c r="K10" s="264">
        <f>ROUND(E10*J10,2)</f>
        <v>0</v>
      </c>
      <c r="L10" s="264">
        <v>15</v>
      </c>
      <c r="M10" s="264">
        <f>G10*(1+L10/100)</f>
        <v>0</v>
      </c>
      <c r="N10" s="262">
        <v>0</v>
      </c>
      <c r="O10" s="262">
        <f>ROUND(E10*N10,2)</f>
        <v>0</v>
      </c>
      <c r="P10" s="262">
        <v>0</v>
      </c>
      <c r="Q10" s="262">
        <f>ROUND(E10*P10,2)</f>
        <v>0</v>
      </c>
      <c r="R10" s="264"/>
      <c r="S10" s="264" t="s">
        <v>167</v>
      </c>
      <c r="T10" s="265" t="s">
        <v>168</v>
      </c>
      <c r="U10" s="221">
        <v>0</v>
      </c>
      <c r="V10" s="221">
        <f>ROUND(E10*U10,2)</f>
        <v>0</v>
      </c>
      <c r="W10" s="221"/>
      <c r="X10" s="221" t="s">
        <v>253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548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59">
        <v>3</v>
      </c>
      <c r="B11" s="260" t="s">
        <v>692</v>
      </c>
      <c r="C11" s="271" t="s">
        <v>693</v>
      </c>
      <c r="D11" s="261" t="s">
        <v>560</v>
      </c>
      <c r="E11" s="262">
        <v>6</v>
      </c>
      <c r="F11" s="263"/>
      <c r="G11" s="264">
        <f>ROUND(E11*F11,2)</f>
        <v>0</v>
      </c>
      <c r="H11" s="263"/>
      <c r="I11" s="264">
        <f>ROUND(E11*H11,2)</f>
        <v>0</v>
      </c>
      <c r="J11" s="263"/>
      <c r="K11" s="264">
        <f>ROUND(E11*J11,2)</f>
        <v>0</v>
      </c>
      <c r="L11" s="264">
        <v>15</v>
      </c>
      <c r="M11" s="264">
        <f>G11*(1+L11/100)</f>
        <v>0</v>
      </c>
      <c r="N11" s="262">
        <v>0</v>
      </c>
      <c r="O11" s="262">
        <f>ROUND(E11*N11,2)</f>
        <v>0</v>
      </c>
      <c r="P11" s="262">
        <v>0</v>
      </c>
      <c r="Q11" s="262">
        <f>ROUND(E11*P11,2)</f>
        <v>0</v>
      </c>
      <c r="R11" s="264"/>
      <c r="S11" s="264" t="s">
        <v>167</v>
      </c>
      <c r="T11" s="265" t="s">
        <v>168</v>
      </c>
      <c r="U11" s="221">
        <v>0</v>
      </c>
      <c r="V11" s="221">
        <f>ROUND(E11*U11,2)</f>
        <v>0</v>
      </c>
      <c r="W11" s="221"/>
      <c r="X11" s="221" t="s">
        <v>253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548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9">
        <v>4</v>
      </c>
      <c r="B12" s="260" t="s">
        <v>694</v>
      </c>
      <c r="C12" s="271" t="s">
        <v>695</v>
      </c>
      <c r="D12" s="261" t="s">
        <v>560</v>
      </c>
      <c r="E12" s="262">
        <v>6</v>
      </c>
      <c r="F12" s="263"/>
      <c r="G12" s="264">
        <f>ROUND(E12*F12,2)</f>
        <v>0</v>
      </c>
      <c r="H12" s="263"/>
      <c r="I12" s="264">
        <f>ROUND(E12*H12,2)</f>
        <v>0</v>
      </c>
      <c r="J12" s="263"/>
      <c r="K12" s="264">
        <f>ROUND(E12*J12,2)</f>
        <v>0</v>
      </c>
      <c r="L12" s="264">
        <v>15</v>
      </c>
      <c r="M12" s="264">
        <f>G12*(1+L12/100)</f>
        <v>0</v>
      </c>
      <c r="N12" s="262">
        <v>0</v>
      </c>
      <c r="O12" s="262">
        <f>ROUND(E12*N12,2)</f>
        <v>0</v>
      </c>
      <c r="P12" s="262">
        <v>0</v>
      </c>
      <c r="Q12" s="262">
        <f>ROUND(E12*P12,2)</f>
        <v>0</v>
      </c>
      <c r="R12" s="264"/>
      <c r="S12" s="264" t="s">
        <v>167</v>
      </c>
      <c r="T12" s="265" t="s">
        <v>168</v>
      </c>
      <c r="U12" s="221">
        <v>0</v>
      </c>
      <c r="V12" s="221">
        <f>ROUND(E12*U12,2)</f>
        <v>0</v>
      </c>
      <c r="W12" s="221"/>
      <c r="X12" s="221" t="s">
        <v>253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548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7" t="s">
        <v>162</v>
      </c>
      <c r="B13" s="228" t="s">
        <v>129</v>
      </c>
      <c r="C13" s="244" t="s">
        <v>130</v>
      </c>
      <c r="D13" s="229"/>
      <c r="E13" s="230"/>
      <c r="F13" s="231"/>
      <c r="G13" s="231">
        <f>SUMIF(AG14:AG62,"&lt;&gt;NOR",G14:G62)</f>
        <v>0</v>
      </c>
      <c r="H13" s="231"/>
      <c r="I13" s="231">
        <f>SUM(I14:I62)</f>
        <v>0</v>
      </c>
      <c r="J13" s="231"/>
      <c r="K13" s="231">
        <f>SUM(K14:K62)</f>
        <v>0</v>
      </c>
      <c r="L13" s="231"/>
      <c r="M13" s="231">
        <f>SUM(M14:M62)</f>
        <v>0</v>
      </c>
      <c r="N13" s="230"/>
      <c r="O13" s="230">
        <f>SUM(O14:O62)</f>
        <v>0</v>
      </c>
      <c r="P13" s="230"/>
      <c r="Q13" s="230">
        <f>SUM(Q14:Q62)</f>
        <v>0</v>
      </c>
      <c r="R13" s="231"/>
      <c r="S13" s="231"/>
      <c r="T13" s="232"/>
      <c r="U13" s="226"/>
      <c r="V13" s="226">
        <f>SUM(V14:V62)</f>
        <v>310.21999999999997</v>
      </c>
      <c r="W13" s="226"/>
      <c r="X13" s="226"/>
      <c r="AG13" t="s">
        <v>163</v>
      </c>
    </row>
    <row r="14" spans="1:60" outlineLevel="1" x14ac:dyDescent="0.2">
      <c r="A14" s="259">
        <v>5</v>
      </c>
      <c r="B14" s="260" t="s">
        <v>696</v>
      </c>
      <c r="C14" s="271" t="s">
        <v>128</v>
      </c>
      <c r="D14" s="261" t="s">
        <v>560</v>
      </c>
      <c r="E14" s="262">
        <v>1</v>
      </c>
      <c r="F14" s="263"/>
      <c r="G14" s="264">
        <f>ROUND(E14*F14,2)</f>
        <v>0</v>
      </c>
      <c r="H14" s="263"/>
      <c r="I14" s="264">
        <f>ROUND(E14*H14,2)</f>
        <v>0</v>
      </c>
      <c r="J14" s="263"/>
      <c r="K14" s="264">
        <f>ROUND(E14*J14,2)</f>
        <v>0</v>
      </c>
      <c r="L14" s="264">
        <v>15</v>
      </c>
      <c r="M14" s="264">
        <f>G14*(1+L14/100)</f>
        <v>0</v>
      </c>
      <c r="N14" s="262">
        <v>0</v>
      </c>
      <c r="O14" s="262">
        <f>ROUND(E14*N14,2)</f>
        <v>0</v>
      </c>
      <c r="P14" s="262">
        <v>0</v>
      </c>
      <c r="Q14" s="262">
        <f>ROUND(E14*P14,2)</f>
        <v>0</v>
      </c>
      <c r="R14" s="264"/>
      <c r="S14" s="264" t="s">
        <v>167</v>
      </c>
      <c r="T14" s="265" t="s">
        <v>168</v>
      </c>
      <c r="U14" s="221">
        <v>0</v>
      </c>
      <c r="V14" s="221">
        <f>ROUND(E14*U14,2)</f>
        <v>0</v>
      </c>
      <c r="W14" s="221"/>
      <c r="X14" s="221" t="s">
        <v>253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9">
        <v>6</v>
      </c>
      <c r="B15" s="260" t="s">
        <v>698</v>
      </c>
      <c r="C15" s="271" t="s">
        <v>699</v>
      </c>
      <c r="D15" s="261" t="s">
        <v>700</v>
      </c>
      <c r="E15" s="262">
        <v>1</v>
      </c>
      <c r="F15" s="263"/>
      <c r="G15" s="264">
        <f>ROUND(E15*F15,2)</f>
        <v>0</v>
      </c>
      <c r="H15" s="263"/>
      <c r="I15" s="264">
        <f>ROUND(E15*H15,2)</f>
        <v>0</v>
      </c>
      <c r="J15" s="263"/>
      <c r="K15" s="264">
        <f>ROUND(E15*J15,2)</f>
        <v>0</v>
      </c>
      <c r="L15" s="264">
        <v>15</v>
      </c>
      <c r="M15" s="264">
        <f>G15*(1+L15/100)</f>
        <v>0</v>
      </c>
      <c r="N15" s="262">
        <v>0</v>
      </c>
      <c r="O15" s="262">
        <f>ROUND(E15*N15,2)</f>
        <v>0</v>
      </c>
      <c r="P15" s="262">
        <v>0</v>
      </c>
      <c r="Q15" s="262">
        <f>ROUND(E15*P15,2)</f>
        <v>0</v>
      </c>
      <c r="R15" s="264"/>
      <c r="S15" s="264" t="s">
        <v>188</v>
      </c>
      <c r="T15" s="265" t="s">
        <v>168</v>
      </c>
      <c r="U15" s="221">
        <v>1.35</v>
      </c>
      <c r="V15" s="221">
        <f>ROUND(E15*U15,2)</f>
        <v>1.35</v>
      </c>
      <c r="W15" s="221"/>
      <c r="X15" s="221" t="s">
        <v>253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9">
        <v>7</v>
      </c>
      <c r="B16" s="260" t="s">
        <v>701</v>
      </c>
      <c r="C16" s="271" t="s">
        <v>702</v>
      </c>
      <c r="D16" s="261" t="s">
        <v>700</v>
      </c>
      <c r="E16" s="262">
        <v>2</v>
      </c>
      <c r="F16" s="263"/>
      <c r="G16" s="264">
        <f>ROUND(E16*F16,2)</f>
        <v>0</v>
      </c>
      <c r="H16" s="263"/>
      <c r="I16" s="264">
        <f>ROUND(E16*H16,2)</f>
        <v>0</v>
      </c>
      <c r="J16" s="263"/>
      <c r="K16" s="264">
        <f>ROUND(E16*J16,2)</f>
        <v>0</v>
      </c>
      <c r="L16" s="264">
        <v>15</v>
      </c>
      <c r="M16" s="264">
        <f>G16*(1+L16/100)</f>
        <v>0</v>
      </c>
      <c r="N16" s="262">
        <v>0</v>
      </c>
      <c r="O16" s="262">
        <f>ROUND(E16*N16,2)</f>
        <v>0</v>
      </c>
      <c r="P16" s="262">
        <v>0</v>
      </c>
      <c r="Q16" s="262">
        <f>ROUND(E16*P16,2)</f>
        <v>0</v>
      </c>
      <c r="R16" s="264"/>
      <c r="S16" s="264" t="s">
        <v>167</v>
      </c>
      <c r="T16" s="265" t="s">
        <v>168</v>
      </c>
      <c r="U16" s="221">
        <v>0</v>
      </c>
      <c r="V16" s="221">
        <f>ROUND(E16*U16,2)</f>
        <v>0</v>
      </c>
      <c r="W16" s="221"/>
      <c r="X16" s="221" t="s">
        <v>253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9">
        <v>8</v>
      </c>
      <c r="B17" s="260" t="s">
        <v>703</v>
      </c>
      <c r="C17" s="271" t="s">
        <v>704</v>
      </c>
      <c r="D17" s="261" t="s">
        <v>560</v>
      </c>
      <c r="E17" s="262">
        <v>3</v>
      </c>
      <c r="F17" s="263"/>
      <c r="G17" s="264">
        <f>ROUND(E17*F17,2)</f>
        <v>0</v>
      </c>
      <c r="H17" s="263"/>
      <c r="I17" s="264">
        <f>ROUND(E17*H17,2)</f>
        <v>0</v>
      </c>
      <c r="J17" s="263"/>
      <c r="K17" s="264">
        <f>ROUND(E17*J17,2)</f>
        <v>0</v>
      </c>
      <c r="L17" s="264">
        <v>15</v>
      </c>
      <c r="M17" s="264">
        <f>G17*(1+L17/100)</f>
        <v>0</v>
      </c>
      <c r="N17" s="262">
        <v>0</v>
      </c>
      <c r="O17" s="262">
        <f>ROUND(E17*N17,2)</f>
        <v>0</v>
      </c>
      <c r="P17" s="262">
        <v>0</v>
      </c>
      <c r="Q17" s="262">
        <f>ROUND(E17*P17,2)</f>
        <v>0</v>
      </c>
      <c r="R17" s="264"/>
      <c r="S17" s="264" t="s">
        <v>167</v>
      </c>
      <c r="T17" s="265" t="s">
        <v>168</v>
      </c>
      <c r="U17" s="221">
        <v>0</v>
      </c>
      <c r="V17" s="221">
        <f>ROUND(E17*U17,2)</f>
        <v>0</v>
      </c>
      <c r="W17" s="221"/>
      <c r="X17" s="221" t="s">
        <v>253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9">
        <v>9</v>
      </c>
      <c r="B18" s="260" t="s">
        <v>705</v>
      </c>
      <c r="C18" s="271" t="s">
        <v>706</v>
      </c>
      <c r="D18" s="261" t="s">
        <v>700</v>
      </c>
      <c r="E18" s="262">
        <v>1</v>
      </c>
      <c r="F18" s="263"/>
      <c r="G18" s="264">
        <f>ROUND(E18*F18,2)</f>
        <v>0</v>
      </c>
      <c r="H18" s="263"/>
      <c r="I18" s="264">
        <f>ROUND(E18*H18,2)</f>
        <v>0</v>
      </c>
      <c r="J18" s="263"/>
      <c r="K18" s="264">
        <f>ROUND(E18*J18,2)</f>
        <v>0</v>
      </c>
      <c r="L18" s="264">
        <v>15</v>
      </c>
      <c r="M18" s="264">
        <f>G18*(1+L18/100)</f>
        <v>0</v>
      </c>
      <c r="N18" s="262">
        <v>0</v>
      </c>
      <c r="O18" s="262">
        <f>ROUND(E18*N18,2)</f>
        <v>0</v>
      </c>
      <c r="P18" s="262">
        <v>0</v>
      </c>
      <c r="Q18" s="262">
        <f>ROUND(E18*P18,2)</f>
        <v>0</v>
      </c>
      <c r="R18" s="264"/>
      <c r="S18" s="264" t="s">
        <v>188</v>
      </c>
      <c r="T18" s="265" t="s">
        <v>168</v>
      </c>
      <c r="U18" s="221">
        <v>2.58</v>
      </c>
      <c r="V18" s="221">
        <f>ROUND(E18*U18,2)</f>
        <v>2.58</v>
      </c>
      <c r="W18" s="221"/>
      <c r="X18" s="221" t="s">
        <v>253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9">
        <v>10</v>
      </c>
      <c r="B19" s="260" t="s">
        <v>707</v>
      </c>
      <c r="C19" s="271" t="s">
        <v>702</v>
      </c>
      <c r="D19" s="261" t="s">
        <v>700</v>
      </c>
      <c r="E19" s="262">
        <v>2</v>
      </c>
      <c r="F19" s="263"/>
      <c r="G19" s="264">
        <f>ROUND(E19*F19,2)</f>
        <v>0</v>
      </c>
      <c r="H19" s="263"/>
      <c r="I19" s="264">
        <f>ROUND(E19*H19,2)</f>
        <v>0</v>
      </c>
      <c r="J19" s="263"/>
      <c r="K19" s="264">
        <f>ROUND(E19*J19,2)</f>
        <v>0</v>
      </c>
      <c r="L19" s="264">
        <v>15</v>
      </c>
      <c r="M19" s="264">
        <f>G19*(1+L19/100)</f>
        <v>0</v>
      </c>
      <c r="N19" s="262">
        <v>0</v>
      </c>
      <c r="O19" s="262">
        <f>ROUND(E19*N19,2)</f>
        <v>0</v>
      </c>
      <c r="P19" s="262">
        <v>0</v>
      </c>
      <c r="Q19" s="262">
        <f>ROUND(E19*P19,2)</f>
        <v>0</v>
      </c>
      <c r="R19" s="264"/>
      <c r="S19" s="264" t="s">
        <v>167</v>
      </c>
      <c r="T19" s="265" t="s">
        <v>168</v>
      </c>
      <c r="U19" s="221">
        <v>0</v>
      </c>
      <c r="V19" s="221">
        <f>ROUND(E19*U19,2)</f>
        <v>0</v>
      </c>
      <c r="W19" s="221"/>
      <c r="X19" s="221" t="s">
        <v>253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9">
        <v>11</v>
      </c>
      <c r="B20" s="260" t="s">
        <v>708</v>
      </c>
      <c r="C20" s="271" t="s">
        <v>704</v>
      </c>
      <c r="D20" s="261" t="s">
        <v>560</v>
      </c>
      <c r="E20" s="262">
        <v>3</v>
      </c>
      <c r="F20" s="263"/>
      <c r="G20" s="264">
        <f>ROUND(E20*F20,2)</f>
        <v>0</v>
      </c>
      <c r="H20" s="263"/>
      <c r="I20" s="264">
        <f>ROUND(E20*H20,2)</f>
        <v>0</v>
      </c>
      <c r="J20" s="263"/>
      <c r="K20" s="264">
        <f>ROUND(E20*J20,2)</f>
        <v>0</v>
      </c>
      <c r="L20" s="264">
        <v>15</v>
      </c>
      <c r="M20" s="264">
        <f>G20*(1+L20/100)</f>
        <v>0</v>
      </c>
      <c r="N20" s="262">
        <v>0</v>
      </c>
      <c r="O20" s="262">
        <f>ROUND(E20*N20,2)</f>
        <v>0</v>
      </c>
      <c r="P20" s="262">
        <v>0</v>
      </c>
      <c r="Q20" s="262">
        <f>ROUND(E20*P20,2)</f>
        <v>0</v>
      </c>
      <c r="R20" s="264"/>
      <c r="S20" s="264" t="s">
        <v>167</v>
      </c>
      <c r="T20" s="265" t="s">
        <v>168</v>
      </c>
      <c r="U20" s="221">
        <v>0</v>
      </c>
      <c r="V20" s="221">
        <f>ROUND(E20*U20,2)</f>
        <v>0</v>
      </c>
      <c r="W20" s="221"/>
      <c r="X20" s="221" t="s">
        <v>253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9">
        <v>12</v>
      </c>
      <c r="B21" s="260" t="s">
        <v>536</v>
      </c>
      <c r="C21" s="271" t="s">
        <v>709</v>
      </c>
      <c r="D21" s="261" t="s">
        <v>560</v>
      </c>
      <c r="E21" s="262">
        <v>38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15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188</v>
      </c>
      <c r="T21" s="265" t="s">
        <v>168</v>
      </c>
      <c r="U21" s="221">
        <v>0.49</v>
      </c>
      <c r="V21" s="221">
        <f>ROUND(E21*U21,2)</f>
        <v>18.62</v>
      </c>
      <c r="W21" s="221"/>
      <c r="X21" s="221" t="s">
        <v>253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59">
        <v>13</v>
      </c>
      <c r="B22" s="260" t="s">
        <v>536</v>
      </c>
      <c r="C22" s="271" t="s">
        <v>709</v>
      </c>
      <c r="D22" s="261" t="s">
        <v>560</v>
      </c>
      <c r="E22" s="262">
        <v>10</v>
      </c>
      <c r="F22" s="263"/>
      <c r="G22" s="264">
        <f>ROUND(E22*F22,2)</f>
        <v>0</v>
      </c>
      <c r="H22" s="263"/>
      <c r="I22" s="264">
        <f>ROUND(E22*H22,2)</f>
        <v>0</v>
      </c>
      <c r="J22" s="263"/>
      <c r="K22" s="264">
        <f>ROUND(E22*J22,2)</f>
        <v>0</v>
      </c>
      <c r="L22" s="264">
        <v>15</v>
      </c>
      <c r="M22" s="264">
        <f>G22*(1+L22/100)</f>
        <v>0</v>
      </c>
      <c r="N22" s="262">
        <v>0</v>
      </c>
      <c r="O22" s="262">
        <f>ROUND(E22*N22,2)</f>
        <v>0</v>
      </c>
      <c r="P22" s="262">
        <v>0</v>
      </c>
      <c r="Q22" s="262">
        <f>ROUND(E22*P22,2)</f>
        <v>0</v>
      </c>
      <c r="R22" s="264"/>
      <c r="S22" s="264" t="s">
        <v>188</v>
      </c>
      <c r="T22" s="265" t="s">
        <v>168</v>
      </c>
      <c r="U22" s="221">
        <v>0.49</v>
      </c>
      <c r="V22" s="221">
        <f>ROUND(E22*U22,2)</f>
        <v>4.9000000000000004</v>
      </c>
      <c r="W22" s="221"/>
      <c r="X22" s="221" t="s">
        <v>253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9">
        <v>14</v>
      </c>
      <c r="B23" s="260" t="s">
        <v>710</v>
      </c>
      <c r="C23" s="271" t="s">
        <v>711</v>
      </c>
      <c r="D23" s="261" t="s">
        <v>560</v>
      </c>
      <c r="E23" s="262">
        <v>6</v>
      </c>
      <c r="F23" s="263"/>
      <c r="G23" s="264">
        <f>ROUND(E23*F23,2)</f>
        <v>0</v>
      </c>
      <c r="H23" s="263"/>
      <c r="I23" s="264">
        <f>ROUND(E23*H23,2)</f>
        <v>0</v>
      </c>
      <c r="J23" s="263"/>
      <c r="K23" s="264">
        <f>ROUND(E23*J23,2)</f>
        <v>0</v>
      </c>
      <c r="L23" s="264">
        <v>15</v>
      </c>
      <c r="M23" s="264">
        <f>G23*(1+L23/100)</f>
        <v>0</v>
      </c>
      <c r="N23" s="262">
        <v>0</v>
      </c>
      <c r="O23" s="262">
        <f>ROUND(E23*N23,2)</f>
        <v>0</v>
      </c>
      <c r="P23" s="262">
        <v>0</v>
      </c>
      <c r="Q23" s="262">
        <f>ROUND(E23*P23,2)</f>
        <v>0</v>
      </c>
      <c r="R23" s="264"/>
      <c r="S23" s="264" t="s">
        <v>167</v>
      </c>
      <c r="T23" s="265" t="s">
        <v>168</v>
      </c>
      <c r="U23" s="221">
        <v>0</v>
      </c>
      <c r="V23" s="221">
        <f>ROUND(E23*U23,2)</f>
        <v>0</v>
      </c>
      <c r="W23" s="221"/>
      <c r="X23" s="221" t="s">
        <v>253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9">
        <v>15</v>
      </c>
      <c r="B24" s="260" t="s">
        <v>712</v>
      </c>
      <c r="C24" s="271" t="s">
        <v>713</v>
      </c>
      <c r="D24" s="261" t="s">
        <v>560</v>
      </c>
      <c r="E24" s="262">
        <v>4</v>
      </c>
      <c r="F24" s="263"/>
      <c r="G24" s="264">
        <f>ROUND(E24*F24,2)</f>
        <v>0</v>
      </c>
      <c r="H24" s="263"/>
      <c r="I24" s="264">
        <f>ROUND(E24*H24,2)</f>
        <v>0</v>
      </c>
      <c r="J24" s="263"/>
      <c r="K24" s="264">
        <f>ROUND(E24*J24,2)</f>
        <v>0</v>
      </c>
      <c r="L24" s="264">
        <v>15</v>
      </c>
      <c r="M24" s="264">
        <f>G24*(1+L24/100)</f>
        <v>0</v>
      </c>
      <c r="N24" s="262">
        <v>0</v>
      </c>
      <c r="O24" s="262">
        <f>ROUND(E24*N24,2)</f>
        <v>0</v>
      </c>
      <c r="P24" s="262">
        <v>0</v>
      </c>
      <c r="Q24" s="262">
        <f>ROUND(E24*P24,2)</f>
        <v>0</v>
      </c>
      <c r="R24" s="264"/>
      <c r="S24" s="264" t="s">
        <v>167</v>
      </c>
      <c r="T24" s="265" t="s">
        <v>168</v>
      </c>
      <c r="U24" s="221">
        <v>0</v>
      </c>
      <c r="V24" s="221">
        <f>ROUND(E24*U24,2)</f>
        <v>0</v>
      </c>
      <c r="W24" s="221"/>
      <c r="X24" s="221" t="s">
        <v>253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9">
        <v>16</v>
      </c>
      <c r="B25" s="260" t="s">
        <v>714</v>
      </c>
      <c r="C25" s="271" t="s">
        <v>715</v>
      </c>
      <c r="D25" s="261" t="s">
        <v>272</v>
      </c>
      <c r="E25" s="262">
        <v>140</v>
      </c>
      <c r="F25" s="263"/>
      <c r="G25" s="264">
        <f>ROUND(E25*F25,2)</f>
        <v>0</v>
      </c>
      <c r="H25" s="263"/>
      <c r="I25" s="264">
        <f>ROUND(E25*H25,2)</f>
        <v>0</v>
      </c>
      <c r="J25" s="263"/>
      <c r="K25" s="264">
        <f>ROUND(E25*J25,2)</f>
        <v>0</v>
      </c>
      <c r="L25" s="264">
        <v>15</v>
      </c>
      <c r="M25" s="264">
        <f>G25*(1+L25/100)</f>
        <v>0</v>
      </c>
      <c r="N25" s="262">
        <v>0</v>
      </c>
      <c r="O25" s="262">
        <f>ROUND(E25*N25,2)</f>
        <v>0</v>
      </c>
      <c r="P25" s="262">
        <v>0</v>
      </c>
      <c r="Q25" s="262">
        <f>ROUND(E25*P25,2)</f>
        <v>0</v>
      </c>
      <c r="R25" s="264"/>
      <c r="S25" s="264" t="s">
        <v>188</v>
      </c>
      <c r="T25" s="265" t="s">
        <v>168</v>
      </c>
      <c r="U25" s="221">
        <v>2.75E-2</v>
      </c>
      <c r="V25" s="221">
        <f>ROUND(E25*U25,2)</f>
        <v>3.85</v>
      </c>
      <c r="W25" s="221"/>
      <c r="X25" s="221" t="s">
        <v>253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697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9">
        <v>17</v>
      </c>
      <c r="B26" s="260" t="s">
        <v>716</v>
      </c>
      <c r="C26" s="271" t="s">
        <v>717</v>
      </c>
      <c r="D26" s="261" t="s">
        <v>272</v>
      </c>
      <c r="E26" s="262">
        <v>170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15</v>
      </c>
      <c r="M26" s="264">
        <f>G26*(1+L26/100)</f>
        <v>0</v>
      </c>
      <c r="N26" s="262">
        <v>0</v>
      </c>
      <c r="O26" s="262">
        <f>ROUND(E26*N26,2)</f>
        <v>0</v>
      </c>
      <c r="P26" s="262">
        <v>0</v>
      </c>
      <c r="Q26" s="262">
        <f>ROUND(E26*P26,2)</f>
        <v>0</v>
      </c>
      <c r="R26" s="264"/>
      <c r="S26" s="264" t="s">
        <v>167</v>
      </c>
      <c r="T26" s="265" t="s">
        <v>168</v>
      </c>
      <c r="U26" s="221">
        <v>0</v>
      </c>
      <c r="V26" s="221">
        <f>ROUND(E26*U26,2)</f>
        <v>0</v>
      </c>
      <c r="W26" s="221"/>
      <c r="X26" s="221" t="s">
        <v>253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59">
        <v>18</v>
      </c>
      <c r="B27" s="260" t="s">
        <v>718</v>
      </c>
      <c r="C27" s="271" t="s">
        <v>719</v>
      </c>
      <c r="D27" s="261" t="s">
        <v>272</v>
      </c>
      <c r="E27" s="262">
        <v>19</v>
      </c>
      <c r="F27" s="263"/>
      <c r="G27" s="264">
        <f>ROUND(E27*F27,2)</f>
        <v>0</v>
      </c>
      <c r="H27" s="263"/>
      <c r="I27" s="264">
        <f>ROUND(E27*H27,2)</f>
        <v>0</v>
      </c>
      <c r="J27" s="263"/>
      <c r="K27" s="264">
        <f>ROUND(E27*J27,2)</f>
        <v>0</v>
      </c>
      <c r="L27" s="264">
        <v>15</v>
      </c>
      <c r="M27" s="264">
        <f>G27*(1+L27/100)</f>
        <v>0</v>
      </c>
      <c r="N27" s="262">
        <v>0</v>
      </c>
      <c r="O27" s="262">
        <f>ROUND(E27*N27,2)</f>
        <v>0</v>
      </c>
      <c r="P27" s="262">
        <v>0</v>
      </c>
      <c r="Q27" s="262">
        <f>ROUND(E27*P27,2)</f>
        <v>0</v>
      </c>
      <c r="R27" s="264"/>
      <c r="S27" s="264" t="s">
        <v>167</v>
      </c>
      <c r="T27" s="265" t="s">
        <v>168</v>
      </c>
      <c r="U27" s="221">
        <v>0</v>
      </c>
      <c r="V27" s="221">
        <f>ROUND(E27*U27,2)</f>
        <v>0</v>
      </c>
      <c r="W27" s="221"/>
      <c r="X27" s="221" t="s">
        <v>253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59">
        <v>19</v>
      </c>
      <c r="B28" s="260" t="s">
        <v>720</v>
      </c>
      <c r="C28" s="271" t="s">
        <v>721</v>
      </c>
      <c r="D28" s="261" t="s">
        <v>272</v>
      </c>
      <c r="E28" s="262">
        <v>18</v>
      </c>
      <c r="F28" s="263"/>
      <c r="G28" s="264">
        <f>ROUND(E28*F28,2)</f>
        <v>0</v>
      </c>
      <c r="H28" s="263"/>
      <c r="I28" s="264">
        <f>ROUND(E28*H28,2)</f>
        <v>0</v>
      </c>
      <c r="J28" s="263"/>
      <c r="K28" s="264">
        <f>ROUND(E28*J28,2)</f>
        <v>0</v>
      </c>
      <c r="L28" s="264">
        <v>15</v>
      </c>
      <c r="M28" s="264">
        <f>G28*(1+L28/100)</f>
        <v>0</v>
      </c>
      <c r="N28" s="262">
        <v>0</v>
      </c>
      <c r="O28" s="262">
        <f>ROUND(E28*N28,2)</f>
        <v>0</v>
      </c>
      <c r="P28" s="262">
        <v>0</v>
      </c>
      <c r="Q28" s="262">
        <f>ROUND(E28*P28,2)</f>
        <v>0</v>
      </c>
      <c r="R28" s="264"/>
      <c r="S28" s="264" t="s">
        <v>188</v>
      </c>
      <c r="T28" s="265" t="s">
        <v>168</v>
      </c>
      <c r="U28" s="221">
        <v>1</v>
      </c>
      <c r="V28" s="221">
        <f>ROUND(E28*U28,2)</f>
        <v>18</v>
      </c>
      <c r="W28" s="221"/>
      <c r="X28" s="221" t="s">
        <v>253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9">
        <v>20</v>
      </c>
      <c r="B29" s="260" t="s">
        <v>722</v>
      </c>
      <c r="C29" s="271" t="s">
        <v>723</v>
      </c>
      <c r="D29" s="261" t="s">
        <v>560</v>
      </c>
      <c r="E29" s="262">
        <v>2</v>
      </c>
      <c r="F29" s="263"/>
      <c r="G29" s="264">
        <f>ROUND(E29*F29,2)</f>
        <v>0</v>
      </c>
      <c r="H29" s="263"/>
      <c r="I29" s="264">
        <f>ROUND(E29*H29,2)</f>
        <v>0</v>
      </c>
      <c r="J29" s="263"/>
      <c r="K29" s="264">
        <f>ROUND(E29*J29,2)</f>
        <v>0</v>
      </c>
      <c r="L29" s="264">
        <v>15</v>
      </c>
      <c r="M29" s="264">
        <f>G29*(1+L29/100)</f>
        <v>0</v>
      </c>
      <c r="N29" s="262">
        <v>0</v>
      </c>
      <c r="O29" s="262">
        <f>ROUND(E29*N29,2)</f>
        <v>0</v>
      </c>
      <c r="P29" s="262">
        <v>0</v>
      </c>
      <c r="Q29" s="262">
        <f>ROUND(E29*P29,2)</f>
        <v>0</v>
      </c>
      <c r="R29" s="264"/>
      <c r="S29" s="264" t="s">
        <v>167</v>
      </c>
      <c r="T29" s="265" t="s">
        <v>168</v>
      </c>
      <c r="U29" s="221">
        <v>0</v>
      </c>
      <c r="V29" s="221">
        <f>ROUND(E29*U29,2)</f>
        <v>0</v>
      </c>
      <c r="W29" s="221"/>
      <c r="X29" s="221" t="s">
        <v>253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697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59">
        <v>21</v>
      </c>
      <c r="B30" s="260" t="s">
        <v>724</v>
      </c>
      <c r="C30" s="271" t="s">
        <v>725</v>
      </c>
      <c r="D30" s="261" t="s">
        <v>560</v>
      </c>
      <c r="E30" s="262">
        <v>9</v>
      </c>
      <c r="F30" s="263"/>
      <c r="G30" s="264">
        <f>ROUND(E30*F30,2)</f>
        <v>0</v>
      </c>
      <c r="H30" s="263"/>
      <c r="I30" s="264">
        <f>ROUND(E30*H30,2)</f>
        <v>0</v>
      </c>
      <c r="J30" s="263"/>
      <c r="K30" s="264">
        <f>ROUND(E30*J30,2)</f>
        <v>0</v>
      </c>
      <c r="L30" s="264">
        <v>15</v>
      </c>
      <c r="M30" s="264">
        <f>G30*(1+L30/100)</f>
        <v>0</v>
      </c>
      <c r="N30" s="262">
        <v>0</v>
      </c>
      <c r="O30" s="262">
        <f>ROUND(E30*N30,2)</f>
        <v>0</v>
      </c>
      <c r="P30" s="262">
        <v>0</v>
      </c>
      <c r="Q30" s="262">
        <f>ROUND(E30*P30,2)</f>
        <v>0</v>
      </c>
      <c r="R30" s="264"/>
      <c r="S30" s="264" t="s">
        <v>167</v>
      </c>
      <c r="T30" s="265" t="s">
        <v>168</v>
      </c>
      <c r="U30" s="221">
        <v>0</v>
      </c>
      <c r="V30" s="221">
        <f>ROUND(E30*U30,2)</f>
        <v>0</v>
      </c>
      <c r="W30" s="221"/>
      <c r="X30" s="221" t="s">
        <v>253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59">
        <v>22</v>
      </c>
      <c r="B31" s="260" t="s">
        <v>726</v>
      </c>
      <c r="C31" s="271" t="s">
        <v>727</v>
      </c>
      <c r="D31" s="261" t="s">
        <v>560</v>
      </c>
      <c r="E31" s="262">
        <v>15</v>
      </c>
      <c r="F31" s="263"/>
      <c r="G31" s="264">
        <f>ROUND(E31*F31,2)</f>
        <v>0</v>
      </c>
      <c r="H31" s="263"/>
      <c r="I31" s="264">
        <f>ROUND(E31*H31,2)</f>
        <v>0</v>
      </c>
      <c r="J31" s="263"/>
      <c r="K31" s="264">
        <f>ROUND(E31*J31,2)</f>
        <v>0</v>
      </c>
      <c r="L31" s="264">
        <v>15</v>
      </c>
      <c r="M31" s="264">
        <f>G31*(1+L31/100)</f>
        <v>0</v>
      </c>
      <c r="N31" s="262">
        <v>0</v>
      </c>
      <c r="O31" s="262">
        <f>ROUND(E31*N31,2)</f>
        <v>0</v>
      </c>
      <c r="P31" s="262">
        <v>0</v>
      </c>
      <c r="Q31" s="262">
        <f>ROUND(E31*P31,2)</f>
        <v>0</v>
      </c>
      <c r="R31" s="264"/>
      <c r="S31" s="264" t="s">
        <v>167</v>
      </c>
      <c r="T31" s="265" t="s">
        <v>168</v>
      </c>
      <c r="U31" s="221">
        <v>0</v>
      </c>
      <c r="V31" s="221">
        <f>ROUND(E31*U31,2)</f>
        <v>0</v>
      </c>
      <c r="W31" s="221"/>
      <c r="X31" s="221" t="s">
        <v>253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697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59">
        <v>23</v>
      </c>
      <c r="B32" s="260" t="s">
        <v>728</v>
      </c>
      <c r="C32" s="271" t="s">
        <v>729</v>
      </c>
      <c r="D32" s="261" t="s">
        <v>560</v>
      </c>
      <c r="E32" s="262">
        <v>3</v>
      </c>
      <c r="F32" s="263"/>
      <c r="G32" s="264">
        <f>ROUND(E32*F32,2)</f>
        <v>0</v>
      </c>
      <c r="H32" s="263"/>
      <c r="I32" s="264">
        <f>ROUND(E32*H32,2)</f>
        <v>0</v>
      </c>
      <c r="J32" s="263"/>
      <c r="K32" s="264">
        <f>ROUND(E32*J32,2)</f>
        <v>0</v>
      </c>
      <c r="L32" s="264">
        <v>15</v>
      </c>
      <c r="M32" s="264">
        <f>G32*(1+L32/100)</f>
        <v>0</v>
      </c>
      <c r="N32" s="262">
        <v>0</v>
      </c>
      <c r="O32" s="262">
        <f>ROUND(E32*N32,2)</f>
        <v>0</v>
      </c>
      <c r="P32" s="262">
        <v>0</v>
      </c>
      <c r="Q32" s="262">
        <f>ROUND(E32*P32,2)</f>
        <v>0</v>
      </c>
      <c r="R32" s="264"/>
      <c r="S32" s="264" t="s">
        <v>167</v>
      </c>
      <c r="T32" s="265" t="s">
        <v>168</v>
      </c>
      <c r="U32" s="221">
        <v>0</v>
      </c>
      <c r="V32" s="221">
        <f>ROUND(E32*U32,2)</f>
        <v>0</v>
      </c>
      <c r="W32" s="221"/>
      <c r="X32" s="221" t="s">
        <v>253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59">
        <v>24</v>
      </c>
      <c r="B33" s="260" t="s">
        <v>730</v>
      </c>
      <c r="C33" s="271" t="s">
        <v>731</v>
      </c>
      <c r="D33" s="261" t="s">
        <v>560</v>
      </c>
      <c r="E33" s="262">
        <v>10</v>
      </c>
      <c r="F33" s="263"/>
      <c r="G33" s="264">
        <f>ROUND(E33*F33,2)</f>
        <v>0</v>
      </c>
      <c r="H33" s="263"/>
      <c r="I33" s="264">
        <f>ROUND(E33*H33,2)</f>
        <v>0</v>
      </c>
      <c r="J33" s="263"/>
      <c r="K33" s="264">
        <f>ROUND(E33*J33,2)</f>
        <v>0</v>
      </c>
      <c r="L33" s="264">
        <v>15</v>
      </c>
      <c r="M33" s="264">
        <f>G33*(1+L33/100)</f>
        <v>0</v>
      </c>
      <c r="N33" s="262">
        <v>0</v>
      </c>
      <c r="O33" s="262">
        <f>ROUND(E33*N33,2)</f>
        <v>0</v>
      </c>
      <c r="P33" s="262">
        <v>0</v>
      </c>
      <c r="Q33" s="262">
        <f>ROUND(E33*P33,2)</f>
        <v>0</v>
      </c>
      <c r="R33" s="264"/>
      <c r="S33" s="264" t="s">
        <v>167</v>
      </c>
      <c r="T33" s="265" t="s">
        <v>168</v>
      </c>
      <c r="U33" s="221">
        <v>0</v>
      </c>
      <c r="V33" s="221">
        <f>ROUND(E33*U33,2)</f>
        <v>0</v>
      </c>
      <c r="W33" s="221"/>
      <c r="X33" s="221" t="s">
        <v>253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697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9">
        <v>25</v>
      </c>
      <c r="B34" s="260" t="s">
        <v>732</v>
      </c>
      <c r="C34" s="271" t="s">
        <v>733</v>
      </c>
      <c r="D34" s="261" t="s">
        <v>560</v>
      </c>
      <c r="E34" s="262">
        <v>6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15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188</v>
      </c>
      <c r="T34" s="265" t="s">
        <v>168</v>
      </c>
      <c r="U34" s="221">
        <v>0.92100000000000004</v>
      </c>
      <c r="V34" s="221">
        <f>ROUND(E34*U34,2)</f>
        <v>5.53</v>
      </c>
      <c r="W34" s="221"/>
      <c r="X34" s="221" t="s">
        <v>253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9">
        <v>26</v>
      </c>
      <c r="B35" s="260" t="s">
        <v>734</v>
      </c>
      <c r="C35" s="271" t="s">
        <v>735</v>
      </c>
      <c r="D35" s="261" t="s">
        <v>560</v>
      </c>
      <c r="E35" s="262">
        <v>38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15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167</v>
      </c>
      <c r="T35" s="265" t="s">
        <v>168</v>
      </c>
      <c r="U35" s="221">
        <v>0</v>
      </c>
      <c r="V35" s="221">
        <f>ROUND(E35*U35,2)</f>
        <v>0</v>
      </c>
      <c r="W35" s="221"/>
      <c r="X35" s="221" t="s">
        <v>253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697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9">
        <v>27</v>
      </c>
      <c r="B36" s="260" t="s">
        <v>736</v>
      </c>
      <c r="C36" s="271" t="s">
        <v>737</v>
      </c>
      <c r="D36" s="261" t="s">
        <v>272</v>
      </c>
      <c r="E36" s="262">
        <v>50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15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188</v>
      </c>
      <c r="T36" s="265" t="s">
        <v>168</v>
      </c>
      <c r="U36" s="221">
        <v>0.23</v>
      </c>
      <c r="V36" s="221">
        <f>ROUND(E36*U36,2)</f>
        <v>11.5</v>
      </c>
      <c r="W36" s="221"/>
      <c r="X36" s="221" t="s">
        <v>253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9">
        <v>28</v>
      </c>
      <c r="B37" s="260" t="s">
        <v>738</v>
      </c>
      <c r="C37" s="271" t="s">
        <v>739</v>
      </c>
      <c r="D37" s="261" t="s">
        <v>272</v>
      </c>
      <c r="E37" s="262">
        <v>20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15</v>
      </c>
      <c r="M37" s="264">
        <f>G37*(1+L37/100)</f>
        <v>0</v>
      </c>
      <c r="N37" s="262">
        <v>0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167</v>
      </c>
      <c r="T37" s="265" t="s">
        <v>168</v>
      </c>
      <c r="U37" s="221">
        <v>0</v>
      </c>
      <c r="V37" s="221">
        <f>ROUND(E37*U37,2)</f>
        <v>0</v>
      </c>
      <c r="W37" s="221"/>
      <c r="X37" s="221" t="s">
        <v>253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9">
        <v>29</v>
      </c>
      <c r="B38" s="260" t="s">
        <v>740</v>
      </c>
      <c r="C38" s="271" t="s">
        <v>741</v>
      </c>
      <c r="D38" s="261" t="s">
        <v>272</v>
      </c>
      <c r="E38" s="262">
        <v>6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15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188</v>
      </c>
      <c r="T38" s="265" t="s">
        <v>168</v>
      </c>
      <c r="U38" s="221">
        <v>0.79649999999999999</v>
      </c>
      <c r="V38" s="221">
        <f>ROUND(E38*U38,2)</f>
        <v>4.78</v>
      </c>
      <c r="W38" s="221"/>
      <c r="X38" s="221" t="s">
        <v>253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9">
        <v>30</v>
      </c>
      <c r="B39" s="260" t="s">
        <v>742</v>
      </c>
      <c r="C39" s="271" t="s">
        <v>743</v>
      </c>
      <c r="D39" s="261" t="s">
        <v>272</v>
      </c>
      <c r="E39" s="262">
        <v>18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15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188</v>
      </c>
      <c r="T39" s="265" t="s">
        <v>168</v>
      </c>
      <c r="U39" s="221">
        <v>1.448</v>
      </c>
      <c r="V39" s="221">
        <f>ROUND(E39*U39,2)</f>
        <v>26.06</v>
      </c>
      <c r="W39" s="221"/>
      <c r="X39" s="221" t="s">
        <v>253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697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9">
        <v>31</v>
      </c>
      <c r="B40" s="260" t="s">
        <v>744</v>
      </c>
      <c r="C40" s="271" t="s">
        <v>745</v>
      </c>
      <c r="D40" s="261" t="s">
        <v>261</v>
      </c>
      <c r="E40" s="262">
        <v>20</v>
      </c>
      <c r="F40" s="263"/>
      <c r="G40" s="264">
        <f>ROUND(E40*F40,2)</f>
        <v>0</v>
      </c>
      <c r="H40" s="263"/>
      <c r="I40" s="264">
        <f>ROUND(E40*H40,2)</f>
        <v>0</v>
      </c>
      <c r="J40" s="263"/>
      <c r="K40" s="264">
        <f>ROUND(E40*J40,2)</f>
        <v>0</v>
      </c>
      <c r="L40" s="264">
        <v>15</v>
      </c>
      <c r="M40" s="264">
        <f>G40*(1+L40/100)</f>
        <v>0</v>
      </c>
      <c r="N40" s="262">
        <v>0</v>
      </c>
      <c r="O40" s="262">
        <f>ROUND(E40*N40,2)</f>
        <v>0</v>
      </c>
      <c r="P40" s="262">
        <v>0</v>
      </c>
      <c r="Q40" s="262">
        <f>ROUND(E40*P40,2)</f>
        <v>0</v>
      </c>
      <c r="R40" s="264"/>
      <c r="S40" s="264" t="s">
        <v>167</v>
      </c>
      <c r="T40" s="265" t="s">
        <v>168</v>
      </c>
      <c r="U40" s="221">
        <v>0</v>
      </c>
      <c r="V40" s="221">
        <f>ROUND(E40*U40,2)</f>
        <v>0</v>
      </c>
      <c r="W40" s="221"/>
      <c r="X40" s="221" t="s">
        <v>253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9">
        <v>32</v>
      </c>
      <c r="B41" s="260" t="s">
        <v>746</v>
      </c>
      <c r="C41" s="271" t="s">
        <v>747</v>
      </c>
      <c r="D41" s="261" t="s">
        <v>261</v>
      </c>
      <c r="E41" s="262">
        <v>66</v>
      </c>
      <c r="F41" s="263"/>
      <c r="G41" s="264">
        <f>ROUND(E41*F41,2)</f>
        <v>0</v>
      </c>
      <c r="H41" s="263"/>
      <c r="I41" s="264">
        <f>ROUND(E41*H41,2)</f>
        <v>0</v>
      </c>
      <c r="J41" s="263"/>
      <c r="K41" s="264">
        <f>ROUND(E41*J41,2)</f>
        <v>0</v>
      </c>
      <c r="L41" s="264">
        <v>15</v>
      </c>
      <c r="M41" s="264">
        <f>G41*(1+L41/100)</f>
        <v>0</v>
      </c>
      <c r="N41" s="262">
        <v>0</v>
      </c>
      <c r="O41" s="262">
        <f>ROUND(E41*N41,2)</f>
        <v>0</v>
      </c>
      <c r="P41" s="262">
        <v>0</v>
      </c>
      <c r="Q41" s="262">
        <f>ROUND(E41*P41,2)</f>
        <v>0</v>
      </c>
      <c r="R41" s="264"/>
      <c r="S41" s="264" t="s">
        <v>167</v>
      </c>
      <c r="T41" s="265" t="s">
        <v>168</v>
      </c>
      <c r="U41" s="221">
        <v>0</v>
      </c>
      <c r="V41" s="221">
        <f>ROUND(E41*U41,2)</f>
        <v>0</v>
      </c>
      <c r="W41" s="221"/>
      <c r="X41" s="221" t="s">
        <v>253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697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59">
        <v>33</v>
      </c>
      <c r="B42" s="260" t="s">
        <v>748</v>
      </c>
      <c r="C42" s="271" t="s">
        <v>749</v>
      </c>
      <c r="D42" s="261" t="s">
        <v>560</v>
      </c>
      <c r="E42" s="262">
        <v>1</v>
      </c>
      <c r="F42" s="263"/>
      <c r="G42" s="264">
        <f>ROUND(E42*F42,2)</f>
        <v>0</v>
      </c>
      <c r="H42" s="263"/>
      <c r="I42" s="264">
        <f>ROUND(E42*H42,2)</f>
        <v>0</v>
      </c>
      <c r="J42" s="263"/>
      <c r="K42" s="264">
        <f>ROUND(E42*J42,2)</f>
        <v>0</v>
      </c>
      <c r="L42" s="264">
        <v>15</v>
      </c>
      <c r="M42" s="264">
        <f>G42*(1+L42/100)</f>
        <v>0</v>
      </c>
      <c r="N42" s="262">
        <v>0</v>
      </c>
      <c r="O42" s="262">
        <f>ROUND(E42*N42,2)</f>
        <v>0</v>
      </c>
      <c r="P42" s="262">
        <v>0</v>
      </c>
      <c r="Q42" s="262">
        <f>ROUND(E42*P42,2)</f>
        <v>0</v>
      </c>
      <c r="R42" s="264"/>
      <c r="S42" s="264" t="s">
        <v>167</v>
      </c>
      <c r="T42" s="265" t="s">
        <v>168</v>
      </c>
      <c r="U42" s="221">
        <v>0</v>
      </c>
      <c r="V42" s="221">
        <f>ROUND(E42*U42,2)</f>
        <v>0</v>
      </c>
      <c r="W42" s="221"/>
      <c r="X42" s="221" t="s">
        <v>253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59">
        <v>34</v>
      </c>
      <c r="B43" s="260" t="s">
        <v>750</v>
      </c>
      <c r="C43" s="271" t="s">
        <v>709</v>
      </c>
      <c r="D43" s="261" t="s">
        <v>560</v>
      </c>
      <c r="E43" s="262">
        <v>8</v>
      </c>
      <c r="F43" s="263"/>
      <c r="G43" s="264">
        <f>ROUND(E43*F43,2)</f>
        <v>0</v>
      </c>
      <c r="H43" s="263"/>
      <c r="I43" s="264">
        <f>ROUND(E43*H43,2)</f>
        <v>0</v>
      </c>
      <c r="J43" s="263"/>
      <c r="K43" s="264">
        <f>ROUND(E43*J43,2)</f>
        <v>0</v>
      </c>
      <c r="L43" s="264">
        <v>15</v>
      </c>
      <c r="M43" s="264">
        <f>G43*(1+L43/100)</f>
        <v>0</v>
      </c>
      <c r="N43" s="262">
        <v>0</v>
      </c>
      <c r="O43" s="262">
        <f>ROUND(E43*N43,2)</f>
        <v>0</v>
      </c>
      <c r="P43" s="262">
        <v>0</v>
      </c>
      <c r="Q43" s="262">
        <f>ROUND(E43*P43,2)</f>
        <v>0</v>
      </c>
      <c r="R43" s="264"/>
      <c r="S43" s="264" t="s">
        <v>188</v>
      </c>
      <c r="T43" s="265" t="s">
        <v>168</v>
      </c>
      <c r="U43" s="221">
        <v>0.23100000000000001</v>
      </c>
      <c r="V43" s="221">
        <f>ROUND(E43*U43,2)</f>
        <v>1.85</v>
      </c>
      <c r="W43" s="221"/>
      <c r="X43" s="221" t="s">
        <v>253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697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59">
        <v>35</v>
      </c>
      <c r="B44" s="260" t="s">
        <v>750</v>
      </c>
      <c r="C44" s="271" t="s">
        <v>709</v>
      </c>
      <c r="D44" s="261" t="s">
        <v>560</v>
      </c>
      <c r="E44" s="262">
        <v>2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15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188</v>
      </c>
      <c r="T44" s="265" t="s">
        <v>168</v>
      </c>
      <c r="U44" s="221">
        <v>0.23100000000000001</v>
      </c>
      <c r="V44" s="221">
        <f>ROUND(E44*U44,2)</f>
        <v>0.46</v>
      </c>
      <c r="W44" s="221"/>
      <c r="X44" s="221" t="s">
        <v>253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9">
        <v>36</v>
      </c>
      <c r="B45" s="260" t="s">
        <v>751</v>
      </c>
      <c r="C45" s="271" t="s">
        <v>752</v>
      </c>
      <c r="D45" s="261" t="s">
        <v>272</v>
      </c>
      <c r="E45" s="262">
        <v>190</v>
      </c>
      <c r="F45" s="263"/>
      <c r="G45" s="264">
        <f>ROUND(E45*F45,2)</f>
        <v>0</v>
      </c>
      <c r="H45" s="263"/>
      <c r="I45" s="264">
        <f>ROUND(E45*H45,2)</f>
        <v>0</v>
      </c>
      <c r="J45" s="263"/>
      <c r="K45" s="264">
        <f>ROUND(E45*J45,2)</f>
        <v>0</v>
      </c>
      <c r="L45" s="264">
        <v>15</v>
      </c>
      <c r="M45" s="264">
        <f>G45*(1+L45/100)</f>
        <v>0</v>
      </c>
      <c r="N45" s="262">
        <v>0</v>
      </c>
      <c r="O45" s="262">
        <f>ROUND(E45*N45,2)</f>
        <v>0</v>
      </c>
      <c r="P45" s="262">
        <v>0</v>
      </c>
      <c r="Q45" s="262">
        <f>ROUND(E45*P45,2)</f>
        <v>0</v>
      </c>
      <c r="R45" s="264"/>
      <c r="S45" s="264" t="s">
        <v>188</v>
      </c>
      <c r="T45" s="265" t="s">
        <v>168</v>
      </c>
      <c r="U45" s="221">
        <v>0.46200000000000002</v>
      </c>
      <c r="V45" s="221">
        <f>ROUND(E45*U45,2)</f>
        <v>87.78</v>
      </c>
      <c r="W45" s="221"/>
      <c r="X45" s="221" t="s">
        <v>253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697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9">
        <v>37</v>
      </c>
      <c r="B46" s="260" t="s">
        <v>753</v>
      </c>
      <c r="C46" s="271" t="s">
        <v>754</v>
      </c>
      <c r="D46" s="261" t="s">
        <v>560</v>
      </c>
      <c r="E46" s="262">
        <v>2</v>
      </c>
      <c r="F46" s="263"/>
      <c r="G46" s="264">
        <f>ROUND(E46*F46,2)</f>
        <v>0</v>
      </c>
      <c r="H46" s="263"/>
      <c r="I46" s="264">
        <f>ROUND(E46*H46,2)</f>
        <v>0</v>
      </c>
      <c r="J46" s="263"/>
      <c r="K46" s="264">
        <f>ROUND(E46*J46,2)</f>
        <v>0</v>
      </c>
      <c r="L46" s="264">
        <v>15</v>
      </c>
      <c r="M46" s="264">
        <f>G46*(1+L46/100)</f>
        <v>0</v>
      </c>
      <c r="N46" s="262">
        <v>0</v>
      </c>
      <c r="O46" s="262">
        <f>ROUND(E46*N46,2)</f>
        <v>0</v>
      </c>
      <c r="P46" s="262">
        <v>0</v>
      </c>
      <c r="Q46" s="262">
        <f>ROUND(E46*P46,2)</f>
        <v>0</v>
      </c>
      <c r="R46" s="264"/>
      <c r="S46" s="264" t="s">
        <v>188</v>
      </c>
      <c r="T46" s="265" t="s">
        <v>168</v>
      </c>
      <c r="U46" s="221">
        <v>0.57299999999999995</v>
      </c>
      <c r="V46" s="221">
        <f>ROUND(E46*U46,2)</f>
        <v>1.1499999999999999</v>
      </c>
      <c r="W46" s="221"/>
      <c r="X46" s="221" t="s">
        <v>253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697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9">
        <v>38</v>
      </c>
      <c r="B47" s="260" t="s">
        <v>755</v>
      </c>
      <c r="C47" s="271" t="s">
        <v>756</v>
      </c>
      <c r="D47" s="261" t="s">
        <v>560</v>
      </c>
      <c r="E47" s="262">
        <v>2</v>
      </c>
      <c r="F47" s="263"/>
      <c r="G47" s="264">
        <f>ROUND(E47*F47,2)</f>
        <v>0</v>
      </c>
      <c r="H47" s="263"/>
      <c r="I47" s="264">
        <f>ROUND(E47*H47,2)</f>
        <v>0</v>
      </c>
      <c r="J47" s="263"/>
      <c r="K47" s="264">
        <f>ROUND(E47*J47,2)</f>
        <v>0</v>
      </c>
      <c r="L47" s="264">
        <v>15</v>
      </c>
      <c r="M47" s="264">
        <f>G47*(1+L47/100)</f>
        <v>0</v>
      </c>
      <c r="N47" s="262">
        <v>0</v>
      </c>
      <c r="O47" s="262">
        <f>ROUND(E47*N47,2)</f>
        <v>0</v>
      </c>
      <c r="P47" s="262">
        <v>0</v>
      </c>
      <c r="Q47" s="262">
        <f>ROUND(E47*P47,2)</f>
        <v>0</v>
      </c>
      <c r="R47" s="264"/>
      <c r="S47" s="264" t="s">
        <v>167</v>
      </c>
      <c r="T47" s="265" t="s">
        <v>168</v>
      </c>
      <c r="U47" s="221">
        <v>0</v>
      </c>
      <c r="V47" s="221">
        <f>ROUND(E47*U47,2)</f>
        <v>0</v>
      </c>
      <c r="W47" s="221"/>
      <c r="X47" s="221" t="s">
        <v>253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697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9">
        <v>39</v>
      </c>
      <c r="B48" s="260" t="s">
        <v>757</v>
      </c>
      <c r="C48" s="271" t="s">
        <v>758</v>
      </c>
      <c r="D48" s="261" t="s">
        <v>272</v>
      </c>
      <c r="E48" s="262">
        <v>62</v>
      </c>
      <c r="F48" s="263"/>
      <c r="G48" s="264">
        <f>ROUND(E48*F48,2)</f>
        <v>0</v>
      </c>
      <c r="H48" s="263"/>
      <c r="I48" s="264">
        <f>ROUND(E48*H48,2)</f>
        <v>0</v>
      </c>
      <c r="J48" s="263"/>
      <c r="K48" s="264">
        <f>ROUND(E48*J48,2)</f>
        <v>0</v>
      </c>
      <c r="L48" s="264">
        <v>15</v>
      </c>
      <c r="M48" s="264">
        <f>G48*(1+L48/100)</f>
        <v>0</v>
      </c>
      <c r="N48" s="262">
        <v>0</v>
      </c>
      <c r="O48" s="262">
        <f>ROUND(E48*N48,2)</f>
        <v>0</v>
      </c>
      <c r="P48" s="262">
        <v>0</v>
      </c>
      <c r="Q48" s="262">
        <f>ROUND(E48*P48,2)</f>
        <v>0</v>
      </c>
      <c r="R48" s="264"/>
      <c r="S48" s="264" t="s">
        <v>167</v>
      </c>
      <c r="T48" s="265" t="s">
        <v>168</v>
      </c>
      <c r="U48" s="221">
        <v>0</v>
      </c>
      <c r="V48" s="221">
        <f>ROUND(E48*U48,2)</f>
        <v>0</v>
      </c>
      <c r="W48" s="221"/>
      <c r="X48" s="221" t="s">
        <v>253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9">
        <v>40</v>
      </c>
      <c r="B49" s="260" t="s">
        <v>759</v>
      </c>
      <c r="C49" s="271" t="s">
        <v>737</v>
      </c>
      <c r="D49" s="261" t="s">
        <v>272</v>
      </c>
      <c r="E49" s="262">
        <v>63</v>
      </c>
      <c r="F49" s="263"/>
      <c r="G49" s="264">
        <f>ROUND(E49*F49,2)</f>
        <v>0</v>
      </c>
      <c r="H49" s="263"/>
      <c r="I49" s="264">
        <f>ROUND(E49*H49,2)</f>
        <v>0</v>
      </c>
      <c r="J49" s="263"/>
      <c r="K49" s="264">
        <f>ROUND(E49*J49,2)</f>
        <v>0</v>
      </c>
      <c r="L49" s="264">
        <v>15</v>
      </c>
      <c r="M49" s="264">
        <f>G49*(1+L49/100)</f>
        <v>0</v>
      </c>
      <c r="N49" s="262">
        <v>0</v>
      </c>
      <c r="O49" s="262">
        <f>ROUND(E49*N49,2)</f>
        <v>0</v>
      </c>
      <c r="P49" s="262">
        <v>0</v>
      </c>
      <c r="Q49" s="262">
        <f>ROUND(E49*P49,2)</f>
        <v>0</v>
      </c>
      <c r="R49" s="264"/>
      <c r="S49" s="264" t="s">
        <v>167</v>
      </c>
      <c r="T49" s="265" t="s">
        <v>168</v>
      </c>
      <c r="U49" s="221">
        <v>0</v>
      </c>
      <c r="V49" s="221">
        <f>ROUND(E49*U49,2)</f>
        <v>0</v>
      </c>
      <c r="W49" s="221"/>
      <c r="X49" s="221" t="s">
        <v>253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697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59">
        <v>41</v>
      </c>
      <c r="B50" s="260" t="s">
        <v>760</v>
      </c>
      <c r="C50" s="271" t="s">
        <v>761</v>
      </c>
      <c r="D50" s="261" t="s">
        <v>560</v>
      </c>
      <c r="E50" s="262">
        <v>2</v>
      </c>
      <c r="F50" s="263"/>
      <c r="G50" s="264">
        <f>ROUND(E50*F50,2)</f>
        <v>0</v>
      </c>
      <c r="H50" s="263"/>
      <c r="I50" s="264">
        <f>ROUND(E50*H50,2)</f>
        <v>0</v>
      </c>
      <c r="J50" s="263"/>
      <c r="K50" s="264">
        <f>ROUND(E50*J50,2)</f>
        <v>0</v>
      </c>
      <c r="L50" s="264">
        <v>15</v>
      </c>
      <c r="M50" s="264">
        <f>G50*(1+L50/100)</f>
        <v>0</v>
      </c>
      <c r="N50" s="262">
        <v>0</v>
      </c>
      <c r="O50" s="262">
        <f>ROUND(E50*N50,2)</f>
        <v>0</v>
      </c>
      <c r="P50" s="262">
        <v>0</v>
      </c>
      <c r="Q50" s="262">
        <f>ROUND(E50*P50,2)</f>
        <v>0</v>
      </c>
      <c r="R50" s="264"/>
      <c r="S50" s="264" t="s">
        <v>188</v>
      </c>
      <c r="T50" s="265" t="s">
        <v>168</v>
      </c>
      <c r="U50" s="221">
        <v>18.175000000000001</v>
      </c>
      <c r="V50" s="221">
        <f>ROUND(E50*U50,2)</f>
        <v>36.35</v>
      </c>
      <c r="W50" s="221"/>
      <c r="X50" s="221" t="s">
        <v>253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9">
        <v>42</v>
      </c>
      <c r="B51" s="260" t="s">
        <v>762</v>
      </c>
      <c r="C51" s="271" t="s">
        <v>763</v>
      </c>
      <c r="D51" s="261" t="s">
        <v>560</v>
      </c>
      <c r="E51" s="262">
        <v>1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15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167</v>
      </c>
      <c r="T51" s="265" t="s">
        <v>168</v>
      </c>
      <c r="U51" s="221">
        <v>0</v>
      </c>
      <c r="V51" s="221">
        <f>ROUND(E51*U51,2)</f>
        <v>0</v>
      </c>
      <c r="W51" s="221"/>
      <c r="X51" s="221" t="s">
        <v>253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697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9">
        <v>43</v>
      </c>
      <c r="B52" s="260" t="s">
        <v>764</v>
      </c>
      <c r="C52" s="271" t="s">
        <v>765</v>
      </c>
      <c r="D52" s="261" t="s">
        <v>272</v>
      </c>
      <c r="E52" s="262">
        <v>55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15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167</v>
      </c>
      <c r="T52" s="265" t="s">
        <v>168</v>
      </c>
      <c r="U52" s="221">
        <v>0</v>
      </c>
      <c r="V52" s="221">
        <f>ROUND(E52*U52,2)</f>
        <v>0</v>
      </c>
      <c r="W52" s="221"/>
      <c r="X52" s="221" t="s">
        <v>253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59">
        <v>44</v>
      </c>
      <c r="B53" s="260" t="s">
        <v>766</v>
      </c>
      <c r="C53" s="271" t="s">
        <v>767</v>
      </c>
      <c r="D53" s="261" t="s">
        <v>560</v>
      </c>
      <c r="E53" s="262">
        <v>2</v>
      </c>
      <c r="F53" s="263"/>
      <c r="G53" s="264">
        <f>ROUND(E53*F53,2)</f>
        <v>0</v>
      </c>
      <c r="H53" s="263"/>
      <c r="I53" s="264">
        <f>ROUND(E53*H53,2)</f>
        <v>0</v>
      </c>
      <c r="J53" s="263"/>
      <c r="K53" s="264">
        <f>ROUND(E53*J53,2)</f>
        <v>0</v>
      </c>
      <c r="L53" s="264">
        <v>15</v>
      </c>
      <c r="M53" s="264">
        <f>G53*(1+L53/100)</f>
        <v>0</v>
      </c>
      <c r="N53" s="262">
        <v>0</v>
      </c>
      <c r="O53" s="262">
        <f>ROUND(E53*N53,2)</f>
        <v>0</v>
      </c>
      <c r="P53" s="262">
        <v>0</v>
      </c>
      <c r="Q53" s="262">
        <f>ROUND(E53*P53,2)</f>
        <v>0</v>
      </c>
      <c r="R53" s="264"/>
      <c r="S53" s="264" t="s">
        <v>188</v>
      </c>
      <c r="T53" s="265" t="s">
        <v>168</v>
      </c>
      <c r="U53" s="221">
        <v>5.867</v>
      </c>
      <c r="V53" s="221">
        <f>ROUND(E53*U53,2)</f>
        <v>11.73</v>
      </c>
      <c r="W53" s="221"/>
      <c r="X53" s="221" t="s">
        <v>253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697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59">
        <v>45</v>
      </c>
      <c r="B54" s="260" t="s">
        <v>768</v>
      </c>
      <c r="C54" s="271" t="s">
        <v>769</v>
      </c>
      <c r="D54" s="261" t="s">
        <v>272</v>
      </c>
      <c r="E54" s="262">
        <v>32</v>
      </c>
      <c r="F54" s="263"/>
      <c r="G54" s="264">
        <f>ROUND(E54*F54,2)</f>
        <v>0</v>
      </c>
      <c r="H54" s="263"/>
      <c r="I54" s="264">
        <f>ROUND(E54*H54,2)</f>
        <v>0</v>
      </c>
      <c r="J54" s="263"/>
      <c r="K54" s="264">
        <f>ROUND(E54*J54,2)</f>
        <v>0</v>
      </c>
      <c r="L54" s="264">
        <v>15</v>
      </c>
      <c r="M54" s="264">
        <f>G54*(1+L54/100)</f>
        <v>0</v>
      </c>
      <c r="N54" s="262">
        <v>0</v>
      </c>
      <c r="O54" s="262">
        <f>ROUND(E54*N54,2)</f>
        <v>0</v>
      </c>
      <c r="P54" s="262">
        <v>0</v>
      </c>
      <c r="Q54" s="262">
        <f>ROUND(E54*P54,2)</f>
        <v>0</v>
      </c>
      <c r="R54" s="264"/>
      <c r="S54" s="264" t="s">
        <v>188</v>
      </c>
      <c r="T54" s="265" t="s">
        <v>168</v>
      </c>
      <c r="U54" s="221">
        <v>2.3039999999999998</v>
      </c>
      <c r="V54" s="221">
        <f>ROUND(E54*U54,2)</f>
        <v>73.73</v>
      </c>
      <c r="W54" s="221"/>
      <c r="X54" s="221" t="s">
        <v>253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9">
        <v>46</v>
      </c>
      <c r="B55" s="260" t="s">
        <v>770</v>
      </c>
      <c r="C55" s="271" t="s">
        <v>771</v>
      </c>
      <c r="D55" s="261" t="s">
        <v>251</v>
      </c>
      <c r="E55" s="262">
        <v>1</v>
      </c>
      <c r="F55" s="263"/>
      <c r="G55" s="264">
        <f>ROUND(E55*F55,2)</f>
        <v>0</v>
      </c>
      <c r="H55" s="263"/>
      <c r="I55" s="264">
        <f>ROUND(E55*H55,2)</f>
        <v>0</v>
      </c>
      <c r="J55" s="263"/>
      <c r="K55" s="264">
        <f>ROUND(E55*J55,2)</f>
        <v>0</v>
      </c>
      <c r="L55" s="264">
        <v>15</v>
      </c>
      <c r="M55" s="264">
        <f>G55*(1+L55/100)</f>
        <v>0</v>
      </c>
      <c r="N55" s="262">
        <v>0</v>
      </c>
      <c r="O55" s="262">
        <f>ROUND(E55*N55,2)</f>
        <v>0</v>
      </c>
      <c r="P55" s="262">
        <v>0</v>
      </c>
      <c r="Q55" s="262">
        <f>ROUND(E55*P55,2)</f>
        <v>0</v>
      </c>
      <c r="R55" s="264"/>
      <c r="S55" s="264" t="s">
        <v>167</v>
      </c>
      <c r="T55" s="265" t="s">
        <v>168</v>
      </c>
      <c r="U55" s="221">
        <v>0</v>
      </c>
      <c r="V55" s="221">
        <f>ROUND(E55*U55,2)</f>
        <v>0</v>
      </c>
      <c r="W55" s="221"/>
      <c r="X55" s="221" t="s">
        <v>253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254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9">
        <v>47</v>
      </c>
      <c r="B56" s="260" t="s">
        <v>772</v>
      </c>
      <c r="C56" s="271" t="s">
        <v>773</v>
      </c>
      <c r="D56" s="261" t="s">
        <v>251</v>
      </c>
      <c r="E56" s="262">
        <v>1</v>
      </c>
      <c r="F56" s="263"/>
      <c r="G56" s="264">
        <f>ROUND(E56*F56,2)</f>
        <v>0</v>
      </c>
      <c r="H56" s="263"/>
      <c r="I56" s="264">
        <f>ROUND(E56*H56,2)</f>
        <v>0</v>
      </c>
      <c r="J56" s="263"/>
      <c r="K56" s="264">
        <f>ROUND(E56*J56,2)</f>
        <v>0</v>
      </c>
      <c r="L56" s="264">
        <v>15</v>
      </c>
      <c r="M56" s="264">
        <f>G56*(1+L56/100)</f>
        <v>0</v>
      </c>
      <c r="N56" s="262">
        <v>0</v>
      </c>
      <c r="O56" s="262">
        <f>ROUND(E56*N56,2)</f>
        <v>0</v>
      </c>
      <c r="P56" s="262">
        <v>0</v>
      </c>
      <c r="Q56" s="262">
        <f>ROUND(E56*P56,2)</f>
        <v>0</v>
      </c>
      <c r="R56" s="264"/>
      <c r="S56" s="264" t="s">
        <v>167</v>
      </c>
      <c r="T56" s="265" t="s">
        <v>168</v>
      </c>
      <c r="U56" s="221">
        <v>0</v>
      </c>
      <c r="V56" s="221">
        <f>ROUND(E56*U56,2)</f>
        <v>0</v>
      </c>
      <c r="W56" s="221"/>
      <c r="X56" s="221" t="s">
        <v>253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254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9">
        <v>48</v>
      </c>
      <c r="B57" s="260" t="s">
        <v>774</v>
      </c>
      <c r="C57" s="271" t="s">
        <v>775</v>
      </c>
      <c r="D57" s="261" t="s">
        <v>251</v>
      </c>
      <c r="E57" s="262">
        <v>1</v>
      </c>
      <c r="F57" s="263"/>
      <c r="G57" s="264">
        <f>ROUND(E57*F57,2)</f>
        <v>0</v>
      </c>
      <c r="H57" s="263"/>
      <c r="I57" s="264">
        <f>ROUND(E57*H57,2)</f>
        <v>0</v>
      </c>
      <c r="J57" s="263"/>
      <c r="K57" s="264">
        <f>ROUND(E57*J57,2)</f>
        <v>0</v>
      </c>
      <c r="L57" s="264">
        <v>15</v>
      </c>
      <c r="M57" s="264">
        <f>G57*(1+L57/100)</f>
        <v>0</v>
      </c>
      <c r="N57" s="262">
        <v>0</v>
      </c>
      <c r="O57" s="262">
        <f>ROUND(E57*N57,2)</f>
        <v>0</v>
      </c>
      <c r="P57" s="262">
        <v>0</v>
      </c>
      <c r="Q57" s="262">
        <f>ROUND(E57*P57,2)</f>
        <v>0</v>
      </c>
      <c r="R57" s="264"/>
      <c r="S57" s="264" t="s">
        <v>167</v>
      </c>
      <c r="T57" s="265" t="s">
        <v>168</v>
      </c>
      <c r="U57" s="221">
        <v>0</v>
      </c>
      <c r="V57" s="221">
        <f>ROUND(E57*U57,2)</f>
        <v>0</v>
      </c>
      <c r="W57" s="221"/>
      <c r="X57" s="221" t="s">
        <v>253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254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9">
        <v>49</v>
      </c>
      <c r="B58" s="260" t="s">
        <v>776</v>
      </c>
      <c r="C58" s="271" t="s">
        <v>777</v>
      </c>
      <c r="D58" s="261" t="s">
        <v>251</v>
      </c>
      <c r="E58" s="262">
        <v>1</v>
      </c>
      <c r="F58" s="263"/>
      <c r="G58" s="264">
        <f>ROUND(E58*F58,2)</f>
        <v>0</v>
      </c>
      <c r="H58" s="263"/>
      <c r="I58" s="264">
        <f>ROUND(E58*H58,2)</f>
        <v>0</v>
      </c>
      <c r="J58" s="263"/>
      <c r="K58" s="264">
        <f>ROUND(E58*J58,2)</f>
        <v>0</v>
      </c>
      <c r="L58" s="264">
        <v>15</v>
      </c>
      <c r="M58" s="264">
        <f>G58*(1+L58/100)</f>
        <v>0</v>
      </c>
      <c r="N58" s="262">
        <v>0</v>
      </c>
      <c r="O58" s="262">
        <f>ROUND(E58*N58,2)</f>
        <v>0</v>
      </c>
      <c r="P58" s="262">
        <v>0</v>
      </c>
      <c r="Q58" s="262">
        <f>ROUND(E58*P58,2)</f>
        <v>0</v>
      </c>
      <c r="R58" s="264"/>
      <c r="S58" s="264" t="s">
        <v>167</v>
      </c>
      <c r="T58" s="265" t="s">
        <v>168</v>
      </c>
      <c r="U58" s="221">
        <v>0</v>
      </c>
      <c r="V58" s="221">
        <f>ROUND(E58*U58,2)</f>
        <v>0</v>
      </c>
      <c r="W58" s="221"/>
      <c r="X58" s="221" t="s">
        <v>253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254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9">
        <v>50</v>
      </c>
      <c r="B59" s="260" t="s">
        <v>778</v>
      </c>
      <c r="C59" s="271" t="s">
        <v>779</v>
      </c>
      <c r="D59" s="261" t="s">
        <v>251</v>
      </c>
      <c r="E59" s="262">
        <v>1</v>
      </c>
      <c r="F59" s="263"/>
      <c r="G59" s="264">
        <f>ROUND(E59*F59,2)</f>
        <v>0</v>
      </c>
      <c r="H59" s="263"/>
      <c r="I59" s="264">
        <f>ROUND(E59*H59,2)</f>
        <v>0</v>
      </c>
      <c r="J59" s="263"/>
      <c r="K59" s="264">
        <f>ROUND(E59*J59,2)</f>
        <v>0</v>
      </c>
      <c r="L59" s="264">
        <v>15</v>
      </c>
      <c r="M59" s="264">
        <f>G59*(1+L59/100)</f>
        <v>0</v>
      </c>
      <c r="N59" s="262">
        <v>0</v>
      </c>
      <c r="O59" s="262">
        <f>ROUND(E59*N59,2)</f>
        <v>0</v>
      </c>
      <c r="P59" s="262">
        <v>0</v>
      </c>
      <c r="Q59" s="262">
        <f>ROUND(E59*P59,2)</f>
        <v>0</v>
      </c>
      <c r="R59" s="264"/>
      <c r="S59" s="264" t="s">
        <v>167</v>
      </c>
      <c r="T59" s="265" t="s">
        <v>168</v>
      </c>
      <c r="U59" s="221">
        <v>0</v>
      </c>
      <c r="V59" s="221">
        <f>ROUND(E59*U59,2)</f>
        <v>0</v>
      </c>
      <c r="W59" s="221"/>
      <c r="X59" s="221" t="s">
        <v>253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254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9">
        <v>51</v>
      </c>
      <c r="B60" s="260" t="s">
        <v>780</v>
      </c>
      <c r="C60" s="271" t="s">
        <v>781</v>
      </c>
      <c r="D60" s="261" t="s">
        <v>251</v>
      </c>
      <c r="E60" s="262">
        <v>1</v>
      </c>
      <c r="F60" s="263"/>
      <c r="G60" s="264">
        <f>ROUND(E60*F60,2)</f>
        <v>0</v>
      </c>
      <c r="H60" s="263"/>
      <c r="I60" s="264">
        <f>ROUND(E60*H60,2)</f>
        <v>0</v>
      </c>
      <c r="J60" s="263"/>
      <c r="K60" s="264">
        <f>ROUND(E60*J60,2)</f>
        <v>0</v>
      </c>
      <c r="L60" s="264">
        <v>15</v>
      </c>
      <c r="M60" s="264">
        <f>G60*(1+L60/100)</f>
        <v>0</v>
      </c>
      <c r="N60" s="262">
        <v>0</v>
      </c>
      <c r="O60" s="262">
        <f>ROUND(E60*N60,2)</f>
        <v>0</v>
      </c>
      <c r="P60" s="262">
        <v>0</v>
      </c>
      <c r="Q60" s="262">
        <f>ROUND(E60*P60,2)</f>
        <v>0</v>
      </c>
      <c r="R60" s="264"/>
      <c r="S60" s="264" t="s">
        <v>167</v>
      </c>
      <c r="T60" s="265" t="s">
        <v>168</v>
      </c>
      <c r="U60" s="221">
        <v>0</v>
      </c>
      <c r="V60" s="221">
        <f>ROUND(E60*U60,2)</f>
        <v>0</v>
      </c>
      <c r="W60" s="221"/>
      <c r="X60" s="221" t="s">
        <v>253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254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9">
        <v>52</v>
      </c>
      <c r="B61" s="260" t="s">
        <v>782</v>
      </c>
      <c r="C61" s="271" t="s">
        <v>783</v>
      </c>
      <c r="D61" s="261" t="s">
        <v>251</v>
      </c>
      <c r="E61" s="262">
        <v>1</v>
      </c>
      <c r="F61" s="263"/>
      <c r="G61" s="264">
        <f>ROUND(E61*F61,2)</f>
        <v>0</v>
      </c>
      <c r="H61" s="263"/>
      <c r="I61" s="264">
        <f>ROUND(E61*H61,2)</f>
        <v>0</v>
      </c>
      <c r="J61" s="263"/>
      <c r="K61" s="264">
        <f>ROUND(E61*J61,2)</f>
        <v>0</v>
      </c>
      <c r="L61" s="264">
        <v>15</v>
      </c>
      <c r="M61" s="264">
        <f>G61*(1+L61/100)</f>
        <v>0</v>
      </c>
      <c r="N61" s="262">
        <v>0</v>
      </c>
      <c r="O61" s="262">
        <f>ROUND(E61*N61,2)</f>
        <v>0</v>
      </c>
      <c r="P61" s="262">
        <v>0</v>
      </c>
      <c r="Q61" s="262">
        <f>ROUND(E61*P61,2)</f>
        <v>0</v>
      </c>
      <c r="R61" s="264"/>
      <c r="S61" s="264" t="s">
        <v>167</v>
      </c>
      <c r="T61" s="265" t="s">
        <v>168</v>
      </c>
      <c r="U61" s="221">
        <v>0</v>
      </c>
      <c r="V61" s="221">
        <f>ROUND(E61*U61,2)</f>
        <v>0</v>
      </c>
      <c r="W61" s="221"/>
      <c r="X61" s="221" t="s">
        <v>253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254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3">
        <v>53</v>
      </c>
      <c r="B62" s="234" t="s">
        <v>784</v>
      </c>
      <c r="C62" s="245" t="s">
        <v>785</v>
      </c>
      <c r="D62" s="235" t="s">
        <v>251</v>
      </c>
      <c r="E62" s="236">
        <v>1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15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167</v>
      </c>
      <c r="T62" s="239" t="s">
        <v>168</v>
      </c>
      <c r="U62" s="221">
        <v>0</v>
      </c>
      <c r="V62" s="221">
        <f>ROUND(E62*U62,2)</f>
        <v>0</v>
      </c>
      <c r="W62" s="221"/>
      <c r="X62" s="221" t="s">
        <v>253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254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3"/>
      <c r="B63" s="4"/>
      <c r="C63" s="24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149</v>
      </c>
    </row>
    <row r="64" spans="1:60" x14ac:dyDescent="0.2">
      <c r="A64" s="213"/>
      <c r="B64" s="214" t="s">
        <v>29</v>
      </c>
      <c r="C64" s="250"/>
      <c r="D64" s="215"/>
      <c r="E64" s="216"/>
      <c r="F64" s="216"/>
      <c r="G64" s="243">
        <f>G8+G13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246</v>
      </c>
    </row>
    <row r="65" spans="3:33" x14ac:dyDescent="0.2">
      <c r="C65" s="251"/>
      <c r="D65" s="10"/>
      <c r="AG65" t="s">
        <v>248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95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136</v>
      </c>
      <c r="B1" s="195"/>
      <c r="C1" s="195"/>
      <c r="D1" s="195"/>
      <c r="E1" s="195"/>
      <c r="F1" s="195"/>
      <c r="G1" s="195"/>
      <c r="AG1" t="s">
        <v>137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138</v>
      </c>
      <c r="AG3" t="s">
        <v>139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140</v>
      </c>
    </row>
    <row r="5" spans="1:60" x14ac:dyDescent="0.2">
      <c r="D5" s="10"/>
    </row>
    <row r="6" spans="1:60" ht="38.25" x14ac:dyDescent="0.2">
      <c r="A6" s="206" t="s">
        <v>141</v>
      </c>
      <c r="B6" s="208" t="s">
        <v>142</v>
      </c>
      <c r="C6" s="208" t="s">
        <v>143</v>
      </c>
      <c r="D6" s="207" t="s">
        <v>144</v>
      </c>
      <c r="E6" s="206" t="s">
        <v>145</v>
      </c>
      <c r="F6" s="205" t="s">
        <v>146</v>
      </c>
      <c r="G6" s="206" t="s">
        <v>29</v>
      </c>
      <c r="H6" s="209" t="s">
        <v>30</v>
      </c>
      <c r="I6" s="209" t="s">
        <v>147</v>
      </c>
      <c r="J6" s="209" t="s">
        <v>31</v>
      </c>
      <c r="K6" s="209" t="s">
        <v>148</v>
      </c>
      <c r="L6" s="209" t="s">
        <v>149</v>
      </c>
      <c r="M6" s="209" t="s">
        <v>150</v>
      </c>
      <c r="N6" s="209" t="s">
        <v>151</v>
      </c>
      <c r="O6" s="209" t="s">
        <v>152</v>
      </c>
      <c r="P6" s="209" t="s">
        <v>153</v>
      </c>
      <c r="Q6" s="209" t="s">
        <v>154</v>
      </c>
      <c r="R6" s="209" t="s">
        <v>155</v>
      </c>
      <c r="S6" s="209" t="s">
        <v>156</v>
      </c>
      <c r="T6" s="209" t="s">
        <v>157</v>
      </c>
      <c r="U6" s="209" t="s">
        <v>158</v>
      </c>
      <c r="V6" s="209" t="s">
        <v>159</v>
      </c>
      <c r="W6" s="209" t="s">
        <v>160</v>
      </c>
      <c r="X6" s="209" t="s">
        <v>161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162</v>
      </c>
      <c r="B8" s="228" t="s">
        <v>77</v>
      </c>
      <c r="C8" s="244" t="s">
        <v>79</v>
      </c>
      <c r="D8" s="229"/>
      <c r="E8" s="230"/>
      <c r="F8" s="231"/>
      <c r="G8" s="231">
        <f>SUMIF(AG9:AG16,"&lt;&gt;NOR",G9:G16)</f>
        <v>0</v>
      </c>
      <c r="H8" s="231"/>
      <c r="I8" s="231">
        <f>SUM(I9:I16)</f>
        <v>0</v>
      </c>
      <c r="J8" s="231"/>
      <c r="K8" s="231">
        <f>SUM(K9:K16)</f>
        <v>0</v>
      </c>
      <c r="L8" s="231"/>
      <c r="M8" s="231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1"/>
      <c r="S8" s="231"/>
      <c r="T8" s="232"/>
      <c r="U8" s="226"/>
      <c r="V8" s="226">
        <f>SUM(V9:V16)</f>
        <v>0</v>
      </c>
      <c r="W8" s="226"/>
      <c r="X8" s="226"/>
      <c r="AG8" t="s">
        <v>163</v>
      </c>
    </row>
    <row r="9" spans="1:60" ht="22.5" outlineLevel="1" x14ac:dyDescent="0.2">
      <c r="A9" s="259">
        <v>1</v>
      </c>
      <c r="B9" s="260" t="s">
        <v>786</v>
      </c>
      <c r="C9" s="271" t="s">
        <v>787</v>
      </c>
      <c r="D9" s="261" t="s">
        <v>560</v>
      </c>
      <c r="E9" s="262">
        <v>2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15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167</v>
      </c>
      <c r="T9" s="265" t="s">
        <v>168</v>
      </c>
      <c r="U9" s="221">
        <v>0</v>
      </c>
      <c r="V9" s="221">
        <f>ROUND(E9*U9,2)</f>
        <v>0</v>
      </c>
      <c r="W9" s="221"/>
      <c r="X9" s="221" t="s">
        <v>253</v>
      </c>
      <c r="Y9" s="210"/>
      <c r="Z9" s="210"/>
      <c r="AA9" s="210"/>
      <c r="AB9" s="210"/>
      <c r="AC9" s="210"/>
      <c r="AD9" s="210"/>
      <c r="AE9" s="210"/>
      <c r="AF9" s="210"/>
      <c r="AG9" s="210" t="s">
        <v>548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33">
        <v>2</v>
      </c>
      <c r="B10" s="234" t="s">
        <v>788</v>
      </c>
      <c r="C10" s="245" t="s">
        <v>789</v>
      </c>
      <c r="D10" s="235" t="s">
        <v>560</v>
      </c>
      <c r="E10" s="236">
        <v>2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15</v>
      </c>
      <c r="M10" s="238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8"/>
      <c r="S10" s="238" t="s">
        <v>167</v>
      </c>
      <c r="T10" s="239" t="s">
        <v>168</v>
      </c>
      <c r="U10" s="221">
        <v>0</v>
      </c>
      <c r="V10" s="221">
        <f>ROUND(E10*U10,2)</f>
        <v>0</v>
      </c>
      <c r="W10" s="221"/>
      <c r="X10" s="221" t="s">
        <v>253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548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6" t="s">
        <v>790</v>
      </c>
      <c r="D11" s="240"/>
      <c r="E11" s="240"/>
      <c r="F11" s="240"/>
      <c r="G11" s="240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9">
        <v>3</v>
      </c>
      <c r="B12" s="260" t="s">
        <v>791</v>
      </c>
      <c r="C12" s="271" t="s">
        <v>792</v>
      </c>
      <c r="D12" s="261" t="s">
        <v>677</v>
      </c>
      <c r="E12" s="262">
        <v>7</v>
      </c>
      <c r="F12" s="263"/>
      <c r="G12" s="264">
        <f>ROUND(E12*F12,2)</f>
        <v>0</v>
      </c>
      <c r="H12" s="263"/>
      <c r="I12" s="264">
        <f>ROUND(E12*H12,2)</f>
        <v>0</v>
      </c>
      <c r="J12" s="263"/>
      <c r="K12" s="264">
        <f>ROUND(E12*J12,2)</f>
        <v>0</v>
      </c>
      <c r="L12" s="264">
        <v>15</v>
      </c>
      <c r="M12" s="264">
        <f>G12*(1+L12/100)</f>
        <v>0</v>
      </c>
      <c r="N12" s="262">
        <v>0</v>
      </c>
      <c r="O12" s="262">
        <f>ROUND(E12*N12,2)</f>
        <v>0</v>
      </c>
      <c r="P12" s="262">
        <v>0</v>
      </c>
      <c r="Q12" s="262">
        <f>ROUND(E12*P12,2)</f>
        <v>0</v>
      </c>
      <c r="R12" s="264"/>
      <c r="S12" s="264" t="s">
        <v>167</v>
      </c>
      <c r="T12" s="265" t="s">
        <v>168</v>
      </c>
      <c r="U12" s="221">
        <v>0</v>
      </c>
      <c r="V12" s="221">
        <f>ROUND(E12*U12,2)</f>
        <v>0</v>
      </c>
      <c r="W12" s="221"/>
      <c r="X12" s="221" t="s">
        <v>253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548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9">
        <v>4</v>
      </c>
      <c r="B13" s="260" t="s">
        <v>793</v>
      </c>
      <c r="C13" s="271" t="s">
        <v>794</v>
      </c>
      <c r="D13" s="261" t="s">
        <v>261</v>
      </c>
      <c r="E13" s="262">
        <v>6</v>
      </c>
      <c r="F13" s="263"/>
      <c r="G13" s="264">
        <f>ROUND(E13*F13,2)</f>
        <v>0</v>
      </c>
      <c r="H13" s="263"/>
      <c r="I13" s="264">
        <f>ROUND(E13*H13,2)</f>
        <v>0</v>
      </c>
      <c r="J13" s="263"/>
      <c r="K13" s="264">
        <f>ROUND(E13*J13,2)</f>
        <v>0</v>
      </c>
      <c r="L13" s="264">
        <v>15</v>
      </c>
      <c r="M13" s="264">
        <f>G13*(1+L13/100)</f>
        <v>0</v>
      </c>
      <c r="N13" s="262">
        <v>0</v>
      </c>
      <c r="O13" s="262">
        <f>ROUND(E13*N13,2)</f>
        <v>0</v>
      </c>
      <c r="P13" s="262">
        <v>0</v>
      </c>
      <c r="Q13" s="262">
        <f>ROUND(E13*P13,2)</f>
        <v>0</v>
      </c>
      <c r="R13" s="264"/>
      <c r="S13" s="264" t="s">
        <v>167</v>
      </c>
      <c r="T13" s="265" t="s">
        <v>168</v>
      </c>
      <c r="U13" s="221">
        <v>0</v>
      </c>
      <c r="V13" s="221">
        <f>ROUND(E13*U13,2)</f>
        <v>0</v>
      </c>
      <c r="W13" s="221"/>
      <c r="X13" s="221" t="s">
        <v>339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9">
        <v>5</v>
      </c>
      <c r="B14" s="260" t="s">
        <v>795</v>
      </c>
      <c r="C14" s="271" t="s">
        <v>796</v>
      </c>
      <c r="D14" s="261" t="s">
        <v>251</v>
      </c>
      <c r="E14" s="262">
        <v>1</v>
      </c>
      <c r="F14" s="263"/>
      <c r="G14" s="264">
        <f>ROUND(E14*F14,2)</f>
        <v>0</v>
      </c>
      <c r="H14" s="263"/>
      <c r="I14" s="264">
        <f>ROUND(E14*H14,2)</f>
        <v>0</v>
      </c>
      <c r="J14" s="263"/>
      <c r="K14" s="264">
        <f>ROUND(E14*J14,2)</f>
        <v>0</v>
      </c>
      <c r="L14" s="264">
        <v>15</v>
      </c>
      <c r="M14" s="264">
        <f>G14*(1+L14/100)</f>
        <v>0</v>
      </c>
      <c r="N14" s="262">
        <v>0</v>
      </c>
      <c r="O14" s="262">
        <f>ROUND(E14*N14,2)</f>
        <v>0</v>
      </c>
      <c r="P14" s="262">
        <v>0</v>
      </c>
      <c r="Q14" s="262">
        <f>ROUND(E14*P14,2)</f>
        <v>0</v>
      </c>
      <c r="R14" s="264"/>
      <c r="S14" s="264" t="s">
        <v>167</v>
      </c>
      <c r="T14" s="265" t="s">
        <v>168</v>
      </c>
      <c r="U14" s="221">
        <v>0</v>
      </c>
      <c r="V14" s="221">
        <f>ROUND(E14*U14,2)</f>
        <v>0</v>
      </c>
      <c r="W14" s="221"/>
      <c r="X14" s="221" t="s">
        <v>253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254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9">
        <v>6</v>
      </c>
      <c r="B15" s="260" t="s">
        <v>797</v>
      </c>
      <c r="C15" s="271" t="s">
        <v>798</v>
      </c>
      <c r="D15" s="261" t="s">
        <v>251</v>
      </c>
      <c r="E15" s="262">
        <v>1</v>
      </c>
      <c r="F15" s="263"/>
      <c r="G15" s="264">
        <f>ROUND(E15*F15,2)</f>
        <v>0</v>
      </c>
      <c r="H15" s="263"/>
      <c r="I15" s="264">
        <f>ROUND(E15*H15,2)</f>
        <v>0</v>
      </c>
      <c r="J15" s="263"/>
      <c r="K15" s="264">
        <f>ROUND(E15*J15,2)</f>
        <v>0</v>
      </c>
      <c r="L15" s="264">
        <v>15</v>
      </c>
      <c r="M15" s="264">
        <f>G15*(1+L15/100)</f>
        <v>0</v>
      </c>
      <c r="N15" s="262">
        <v>0</v>
      </c>
      <c r="O15" s="262">
        <f>ROUND(E15*N15,2)</f>
        <v>0</v>
      </c>
      <c r="P15" s="262">
        <v>0</v>
      </c>
      <c r="Q15" s="262">
        <f>ROUND(E15*P15,2)</f>
        <v>0</v>
      </c>
      <c r="R15" s="264"/>
      <c r="S15" s="264" t="s">
        <v>167</v>
      </c>
      <c r="T15" s="265" t="s">
        <v>168</v>
      </c>
      <c r="U15" s="221">
        <v>0</v>
      </c>
      <c r="V15" s="221">
        <f>ROUND(E15*U15,2)</f>
        <v>0</v>
      </c>
      <c r="W15" s="221"/>
      <c r="X15" s="221" t="s">
        <v>253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3">
        <v>7</v>
      </c>
      <c r="B16" s="234" t="s">
        <v>799</v>
      </c>
      <c r="C16" s="245" t="s">
        <v>800</v>
      </c>
      <c r="D16" s="235" t="s">
        <v>251</v>
      </c>
      <c r="E16" s="236">
        <v>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15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167</v>
      </c>
      <c r="T16" s="239" t="s">
        <v>168</v>
      </c>
      <c r="U16" s="221">
        <v>0</v>
      </c>
      <c r="V16" s="221">
        <f>ROUND(E16*U16,2)</f>
        <v>0</v>
      </c>
      <c r="W16" s="221"/>
      <c r="X16" s="221" t="s">
        <v>253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254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33" x14ac:dyDescent="0.2">
      <c r="A17" s="3"/>
      <c r="B17" s="4"/>
      <c r="C17" s="24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149</v>
      </c>
    </row>
    <row r="18" spans="1:33" x14ac:dyDescent="0.2">
      <c r="A18" s="213"/>
      <c r="B18" s="214" t="s">
        <v>29</v>
      </c>
      <c r="C18" s="250"/>
      <c r="D18" s="215"/>
      <c r="E18" s="216"/>
      <c r="F18" s="216"/>
      <c r="G18" s="243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246</v>
      </c>
    </row>
    <row r="19" spans="1:33" x14ac:dyDescent="0.2">
      <c r="C19" s="251"/>
      <c r="D19" s="10"/>
      <c r="AG19" t="s">
        <v>248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954" sheet="1"/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02 2022006-020 Pol</vt:lpstr>
      <vt:lpstr>02 2022006-021 Pol</vt:lpstr>
      <vt:lpstr>02 2022006-022 Pol</vt:lpstr>
      <vt:lpstr>02 2022006-023 Pol</vt:lpstr>
      <vt:lpstr>02 2022006-024 Pol</vt:lpstr>
      <vt:lpstr>02 2022006-025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2022006-020 Pol'!Názvy_tisku</vt:lpstr>
      <vt:lpstr>'02 2022006-021 Pol'!Názvy_tisku</vt:lpstr>
      <vt:lpstr>'02 2022006-022 Pol'!Názvy_tisku</vt:lpstr>
      <vt:lpstr>'02 2022006-023 Pol'!Názvy_tisku</vt:lpstr>
      <vt:lpstr>'02 2022006-024 Pol'!Názvy_tisku</vt:lpstr>
      <vt:lpstr>'02 2022006-025 Pol'!Názvy_tisku</vt:lpstr>
      <vt:lpstr>oadresa</vt:lpstr>
      <vt:lpstr>Stavba!Objednatel</vt:lpstr>
      <vt:lpstr>Stavba!Objekt</vt:lpstr>
      <vt:lpstr>'02 2022006-020 Pol'!Oblast_tisku</vt:lpstr>
      <vt:lpstr>'02 2022006-021 Pol'!Oblast_tisku</vt:lpstr>
      <vt:lpstr>'02 2022006-022 Pol'!Oblast_tisku</vt:lpstr>
      <vt:lpstr>'02 2022006-023 Pol'!Oblast_tisku</vt:lpstr>
      <vt:lpstr>'02 2022006-024 Pol'!Oblast_tisku</vt:lpstr>
      <vt:lpstr>'02 2022006-025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2022-02-08T12:14:12Z</dcterms:modified>
</cp:coreProperties>
</file>