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8380" windowHeight="1246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'Položky'!$A$1:$G$81</definedName>
    <definedName name="_xlnm.Print_Area" localSheetId="1">'Rekapitulace'!$A$1:$I$20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'Rekapitulace'!$H$20</definedName>
    <definedName name="VRNKc">'Rekapitulace'!$E$19</definedName>
    <definedName name="VRNnazev">'Rekapitulace'!$A$19</definedName>
    <definedName name="VRNproc">'Rekapitulace'!$F$19</definedName>
    <definedName name="VRNzakl">'Rekapitulace'!$G$19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<sst xmlns="http://schemas.openxmlformats.org/spreadsheetml/2006/main" count="287" uniqueCount="195">
  <si>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</si>
  <si>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</si>
  <si>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</si>
  <si>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</si>
  <si>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</si>
  <si>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</si>
  <si>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</si>
  <si>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</si>
  <si>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</si>
  <si>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</si>
  <si>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</si>
  <si>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</si>
  <si>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</si>
  <si>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</si>
  <si>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</si>
  <si>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</si>
  <si>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</si>
  <si>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</si>
  <si>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</si>
  <si>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</si>
  <si>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</si>
  <si>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</si>
  <si>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</si>
  <si>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</si>
  <si>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</si>
  <si>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</si>
  <si>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</si>
  <si>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</si>
  <si>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</si>
  <si>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</si>
  <si>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</si>
  <si>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</si>
  <si>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</si>
  <si>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</si>
  <si>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</si>
  <si>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</si>
  <si>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</si>
  <si>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</si>
  <si>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</si>
  <si>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</si>
  <si>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</si>
  <si>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</si>
  <si>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</si>
  <si>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</si>
  <si>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</si>
  <si>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</si>
  <si>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</si>
  <si>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</si>
  <si>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</si>
  <si>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</si>
  <si>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</si>
  <si>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</si>
  <si>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</si>
  <si>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</si>
  <si>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</si>
  <si>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</si>
  <si>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</si>
  <si>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</si>
  <si>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</si>
  <si>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</si>
  <si>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</si>
  <si>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</si>
  <si>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</si>
  <si>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</si>
  <si>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</si>
  <si>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</si>
  <si>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</si>
  <si>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</si>
  <si>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</si>
  <si>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</si>
  <si>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</si>
  <si>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</si>
  <si>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</si>
  <si>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</si>
  <si>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</si>
  <si>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</si>
  <si>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</si>
  <si>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SLEPÝ ROZPOČET</t>
  </si>
  <si>
    <t>Slepý rozpočet</t>
  </si>
  <si>
    <t>Oprava chodníku tř. T. Bati Otrokovice - Baťov</t>
  </si>
  <si>
    <t>01</t>
  </si>
  <si>
    <t>parc. č. 438/333 a 438/332, k.ú. Otrokovice</t>
  </si>
  <si>
    <t>113106121R00</t>
  </si>
  <si>
    <t xml:space="preserve">Rozebrání dlažeb z betonových dlaždic na sucho </t>
  </si>
  <si>
    <t>m2</t>
  </si>
  <si>
    <t>133,7*1,8</t>
  </si>
  <si>
    <t>113107325R00</t>
  </si>
  <si>
    <t xml:space="preserve">Odstranění podkladu pl. 50 m2,kam.těžené tl.25 cm </t>
  </si>
  <si>
    <t>134*2,0</t>
  </si>
  <si>
    <t>113201111R00</t>
  </si>
  <si>
    <t xml:space="preserve">Vytrhání obrubníků chodníkových a parkových </t>
  </si>
  <si>
    <t>m</t>
  </si>
  <si>
    <t>133,7*2</t>
  </si>
  <si>
    <t>122302201R00</t>
  </si>
  <si>
    <t xml:space="preserve">Odkopávky pro silnice v hor. 4 do 100 m3 </t>
  </si>
  <si>
    <t>m3</t>
  </si>
  <si>
    <t>133,7*2,4*(0,42-0,28)</t>
  </si>
  <si>
    <t>122302209R00</t>
  </si>
  <si>
    <t xml:space="preserve">Příplatek za lepivost - odkop pro silnice v hor. 4 </t>
  </si>
  <si>
    <t>139601102R00</t>
  </si>
  <si>
    <t xml:space="preserve">Ruční výkop jam, rýh a šachet v hornině tř. 3 </t>
  </si>
  <si>
    <t>u kořenů stromů</t>
  </si>
  <si>
    <t>odhad:14*1,5*2,4*0,2</t>
  </si>
  <si>
    <t>162701103R00</t>
  </si>
  <si>
    <t xml:space="preserve">Vodorovné přemístění výkopku z hor.1-4 do 8000 m </t>
  </si>
  <si>
    <t>44,9232</t>
  </si>
  <si>
    <t>167101101R00</t>
  </si>
  <si>
    <t xml:space="preserve">Nakládání výkopku z hor.1-4 v množství do 100 m3 </t>
  </si>
  <si>
    <t>199000005R00</t>
  </si>
  <si>
    <t xml:space="preserve">Poplatek za skládku zeminy 1- 4 </t>
  </si>
  <si>
    <t>t</t>
  </si>
  <si>
    <t>44,9232*1,65</t>
  </si>
  <si>
    <t>215901101RT5</t>
  </si>
  <si>
    <t>Zhutnění podloží z hornin nesoudržných do 92% PS vibrační deskou</t>
  </si>
  <si>
    <t>133,7*2,4</t>
  </si>
  <si>
    <t>1/01</t>
  </si>
  <si>
    <t>Ošetření kořenového systému stromů zasažených výkopovým pracemi</t>
  </si>
  <si>
    <t>11</t>
  </si>
  <si>
    <t>Přípravné a přidružené práce</t>
  </si>
  <si>
    <t>184807111R00</t>
  </si>
  <si>
    <t xml:space="preserve">Ochrana stromu bedněním - zřízení </t>
  </si>
  <si>
    <t>14 stromů:14*1*2</t>
  </si>
  <si>
    <t>18</t>
  </si>
  <si>
    <t>Povrchové úpravy terénu</t>
  </si>
  <si>
    <t>181301101R00</t>
  </si>
  <si>
    <t xml:space="preserve">Rozprostření ornice, rovina, tl. do 10 cm do 500m2 </t>
  </si>
  <si>
    <t>181411000U00</t>
  </si>
  <si>
    <t xml:space="preserve">Založení trávníku výsevem na rovině </t>
  </si>
  <si>
    <t>133,7*2*1,0</t>
  </si>
  <si>
    <t>182001111R00</t>
  </si>
  <si>
    <t xml:space="preserve">Plošná úprava terénu, nerovnosti do 10 cm v rovině </t>
  </si>
  <si>
    <t>183400010RAA</t>
  </si>
  <si>
    <t>Příprava půdy pro výsadbu v rovině, ruční chemické odplevelení</t>
  </si>
  <si>
    <t>10364200</t>
  </si>
  <si>
    <t>Ornice pro pozemkové úpravy</t>
  </si>
  <si>
    <t>267,4*0,1</t>
  </si>
  <si>
    <t>5</t>
  </si>
  <si>
    <t>Komunikace</t>
  </si>
  <si>
    <t>564801112R00</t>
  </si>
  <si>
    <t xml:space="preserve">Podklad ze štěrkodrti po zhutnění tloušťky 4 cm </t>
  </si>
  <si>
    <t>564851111R00</t>
  </si>
  <si>
    <t>Podklad ze štěrkodrti po zhutnění tloušťky 15 cm ztížený přesun mimo komunikaci MULTICAR</t>
  </si>
  <si>
    <t>596215040R00</t>
  </si>
  <si>
    <t xml:space="preserve">Kladení zámkové dlažby tl. 8 cm do drtě </t>
  </si>
  <si>
    <t>596291113R00</t>
  </si>
  <si>
    <t xml:space="preserve">Řezání zámkové dlažby tl. 80 mm </t>
  </si>
  <si>
    <t>917862111R00</t>
  </si>
  <si>
    <t xml:space="preserve">Osazení stojat. obrub.bet. s opěrou,lože z C 12/15 </t>
  </si>
  <si>
    <t>970241200R00</t>
  </si>
  <si>
    <t xml:space="preserve">Řezání prostého betonu hl. řezu 100 mm </t>
  </si>
  <si>
    <t>obrubníky:0,25*2</t>
  </si>
  <si>
    <t>5/01</t>
  </si>
  <si>
    <t>Úprava napojení stávajících chodníků (rozebrání, podsyp, pokládka)</t>
  </si>
  <si>
    <t>1,8*2*0,5</t>
  </si>
  <si>
    <t>59217421</t>
  </si>
  <si>
    <t>Obrubník chodníkový ABO 14-10 1000/100/250</t>
  </si>
  <si>
    <t>kus</t>
  </si>
  <si>
    <t>134*2*1,01</t>
  </si>
  <si>
    <t>592451170</t>
  </si>
  <si>
    <t>Dlažba zámková 20x10x8 cm přírodní</t>
  </si>
  <si>
    <t>kladení na vazbu:133,7*0,1*1,01</t>
  </si>
  <si>
    <t>5924511910</t>
  </si>
  <si>
    <t>Dlažba zámková 20x20x8 cm přírodní</t>
  </si>
  <si>
    <t>240,6600*1,01</t>
  </si>
  <si>
    <t>-13,3700</t>
  </si>
  <si>
    <t>99</t>
  </si>
  <si>
    <t>Staveništní přesun hmot</t>
  </si>
  <si>
    <t>998223011R00</t>
  </si>
  <si>
    <t xml:space="preserve">Přesun hmot, pozemní komunikace, kryt dlážděný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</si>
  <si>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</si>
  <si>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</si>
  <si>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</si>
  <si>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</si>
  <si>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</si>
  <si>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</si>
  <si>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979087212R00</t>
  </si>
  <si>
    <t xml:space="preserve">Nakládání suti na dopravní prostředky - komunikace </t>
  </si>
  <si>
    <t>979990103R00</t>
  </si>
  <si>
    <t xml:space="preserve">Poplatek za skládku stavební suti </t>
  </si>
  <si>
    <t>VN</t>
  </si>
  <si>
    <t>Vedlejší náklady</t>
  </si>
  <si>
    <t>005111021T00</t>
  </si>
  <si>
    <t xml:space="preserve">Vytyčení inženýrských sítí </t>
  </si>
  <si>
    <t>soubor</t>
  </si>
  <si>
    <t>005121010T00</t>
  </si>
  <si>
    <t xml:space="preserve">Vybudování zařízení staveniště </t>
  </si>
  <si>
    <t>005121020T00</t>
  </si>
  <si>
    <t xml:space="preserve">Provoz zařízení staveniště </t>
  </si>
  <si>
    <t>005121030T00</t>
  </si>
  <si>
    <t xml:space="preserve">Odstranění zařízení staveniště </t>
  </si>
  <si>
    <t>005211030T00</t>
  </si>
  <si>
    <t xml:space="preserve">Dočasná dopravní omezení </t>
  </si>
  <si>
    <t xml:space="preserve">Zkoušky únosnosti podloží </t>
  </si>
  <si>
    <t>02</t>
  </si>
  <si>
    <t xml:space="preserve">Zabezpečení staveniště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</si>
</sst>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8">
    <font>
      <sz val="10"/>
      <name val="Arial CE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41" fillId="23" borderId="6" applyNumberFormat="0" applyFont="0" applyAlignment="0" applyProtection="0"/>
    <xf numFmtId="9" fontId="41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49" fontId="22" fillId="33" borderId="13" xfId="0" applyNumberFormat="1" applyFont="1" applyFill="1" applyBorder="1" applyAlignment="1">
      <alignment horizontal="left"/>
    </xf>
    <xf numFmtId="49" fontId="21" fillId="33" borderId="12" xfId="0" applyNumberFormat="1" applyFont="1" applyFill="1" applyBorder="1" applyAlignment="1">
      <alignment horizontal="centerContinuous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49" fontId="20" fillId="33" borderId="18" xfId="0" applyNumberFormat="1" applyFont="1" applyFill="1" applyBorder="1" applyAlignment="1">
      <alignment/>
    </xf>
    <xf numFmtId="49" fontId="19" fillId="33" borderId="18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/>
    </xf>
    <xf numFmtId="49" fontId="19" fillId="33" borderId="0" xfId="0" applyNumberFormat="1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49" fontId="20" fillId="0" borderId="54" xfId="46" applyNumberFormat="1" applyFont="1" applyBorder="1">
      <alignment/>
      <protection/>
    </xf>
    <xf numFmtId="49" fontId="19" fillId="0" borderId="54" xfId="46" applyNumberFormat="1" applyFont="1" applyBorder="1">
      <alignment/>
      <protection/>
    </xf>
    <xf numFmtId="49" fontId="19" fillId="0" borderId="54" xfId="46" applyNumberFormat="1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49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49" fontId="20" fillId="0" borderId="59" xfId="46" applyNumberFormat="1" applyFont="1" applyBorder="1">
      <alignment/>
      <protection/>
    </xf>
    <xf numFmtId="49" fontId="19" fillId="0" borderId="59" xfId="46" applyNumberFormat="1" applyFont="1" applyBorder="1">
      <alignment/>
      <protection/>
    </xf>
    <xf numFmtId="49" fontId="19" fillId="0" borderId="59" xfId="46" applyNumberFormat="1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19" fillId="0" borderId="54" xfId="46" applyFont="1" applyBorder="1">
      <alignment/>
      <protection/>
    </xf>
    <xf numFmtId="0" fontId="21" fillId="0" borderId="55" xfId="46" applyFont="1" applyBorder="1" applyAlignment="1">
      <alignment horizontal="right"/>
      <protection/>
    </xf>
    <xf numFmtId="49" fontId="19" fillId="0" borderId="54" xfId="46" applyNumberFormat="1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59" xfId="46" applyFont="1" applyBorder="1">
      <alignment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21" fillId="0" borderId="66" xfId="46" applyFont="1" applyBorder="1" applyAlignment="1">
      <alignment horizontal="center"/>
      <protection/>
    </xf>
    <xf numFmtId="49" fontId="21" fillId="0" borderId="66" xfId="46" applyNumberFormat="1" applyFont="1" applyBorder="1" applyAlignment="1">
      <alignment horizontal="left"/>
      <protection/>
    </xf>
    <xf numFmtId="0" fontId="33" fillId="34" borderId="43" xfId="46" applyNumberFormat="1" applyFont="1" applyFill="1" applyBorder="1" applyAlignment="1">
      <alignment horizontal="left" wrapText="1" indent="1"/>
      <protection/>
    </xf>
    <xf numFmtId="0" fontId="34" fillId="0" borderId="0" xfId="0" applyNumberFormat="1" applyFont="1" applyAlignment="1">
      <alignment/>
    </xf>
    <xf numFmtId="0" fontId="34" fillId="0" borderId="22" xfId="0" applyNumberFormat="1" applyFont="1" applyBorder="1" applyAlignment="1">
      <alignment/>
    </xf>
    <xf numFmtId="0" fontId="35" fillId="0" borderId="0" xfId="46" applyFont="1" applyAlignment="1">
      <alignment wrapText="1"/>
      <protection/>
    </xf>
    <xf numFmtId="49" fontId="21" fillId="0" borderId="66" xfId="46" applyNumberFormat="1" applyFont="1" applyBorder="1" applyAlignment="1">
      <alignment horizontal="right"/>
      <protection/>
    </xf>
    <xf numFmtId="49" fontId="36" fillId="34" borderId="68" xfId="46" applyNumberFormat="1" applyFont="1" applyFill="1" applyBorder="1" applyAlignment="1">
      <alignment horizontal="left" wrapText="1"/>
      <protection/>
    </xf>
    <xf numFmtId="49" fontId="37" fillId="0" borderId="69" xfId="0" applyNumberFormat="1" applyFont="1" applyBorder="1" applyAlignment="1">
      <alignment horizontal="left" wrapText="1"/>
    </xf>
    <xf numFmtId="4" fontId="36" fillId="34" borderId="70" xfId="46" applyNumberFormat="1" applyFont="1" applyFill="1" applyBorder="1" applyAlignment="1">
      <alignment horizontal="right" wrapText="1"/>
      <protection/>
    </xf>
    <xf numFmtId="0" fontId="36" fillId="34" borderId="43" xfId="46" applyFont="1" applyFill="1" applyBorder="1" applyAlignment="1">
      <alignment horizontal="left" wrapText="1"/>
      <protection/>
    </xf>
    <xf numFmtId="0" fontId="36" fillId="0" borderId="22" xfId="0" applyFont="1" applyBorder="1" applyAlignment="1">
      <alignment horizontal="right"/>
    </xf>
    <xf numFmtId="0" fontId="19" fillId="33" borderId="19" xfId="46" applyFont="1" applyFill="1" applyBorder="1" applyAlignment="1">
      <alignment horizontal="center"/>
      <protection/>
    </xf>
    <xf numFmtId="49" fontId="38" fillId="33" borderId="19" xfId="46" applyNumberFormat="1" applyFont="1" applyFill="1" applyBorder="1" applyAlignment="1">
      <alignment horizontal="left"/>
      <protection/>
    </xf>
    <xf numFmtId="0" fontId="38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9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40" fillId="0" borderId="0" xfId="46" applyFont="1" applyBorder="1">
      <alignment/>
      <protection/>
    </xf>
    <xf numFmtId="3" fontId="40" fillId="0" borderId="0" xfId="46" applyNumberFormat="1" applyFont="1" applyBorder="1" applyAlignment="1">
      <alignment horizontal="right"/>
      <protection/>
    </xf>
    <xf numFmtId="4" fontId="40" fillId="0" borderId="0" xfId="46" applyNumberFormat="1" applyFont="1" applyBorder="1">
      <alignment/>
      <protection/>
    </xf>
    <xf numFmtId="0" fontId="39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71" xfId="0" applyNumberFormat="1" applyFont="1" applyBorder="1" applyAlignment="1">
      <alignment/>
    </xf>
    <xf numFmtId="3" fontId="35" fillId="0" borderId="0" xfId="46" applyNumberFormat="1" applyFont="1" applyAlignment="1">
      <alignment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77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01</v>
      </c>
      <c r="D2" s="5">
        <f>Rekapitulace!G2</f>
        <v>0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80</v>
      </c>
      <c r="B5" s="18"/>
      <c r="C5" s="19" t="s">
        <v>81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/>
      <c r="B7" s="25"/>
      <c r="C7" s="26" t="s">
        <v>79</v>
      </c>
      <c r="D7" s="27"/>
      <c r="E7" s="27"/>
      <c r="F7" s="28" t="s">
        <v>10</v>
      </c>
      <c r="G7" s="22"/>
    </row>
    <row r="8" spans="1:9" ht="12.75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/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/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/>
      <c r="E15" s="61"/>
      <c r="F15" s="62"/>
      <c r="G15" s="59"/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/>
      <c r="E16" s="63"/>
      <c r="F16" s="64"/>
      <c r="G16" s="59"/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/>
      <c r="E17" s="63"/>
      <c r="F17" s="64"/>
      <c r="G17" s="59"/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/>
      <c r="E18" s="63"/>
      <c r="F18" s="64"/>
      <c r="G18" s="59"/>
    </row>
    <row r="19" spans="1:7" ht="15.75" customHeight="1">
      <c r="A19" s="67" t="s">
        <v>29</v>
      </c>
      <c r="B19" s="58"/>
      <c r="C19" s="59">
        <f>SUM(C15:C18)</f>
        <v>0</v>
      </c>
      <c r="D19" s="9"/>
      <c r="E19" s="63"/>
      <c r="F19" s="64"/>
      <c r="G19" s="59"/>
    </row>
    <row r="20" spans="1:7" ht="15.75" customHeight="1">
      <c r="A20" s="67"/>
      <c r="B20" s="58"/>
      <c r="C20" s="59"/>
      <c r="D20" s="9"/>
      <c r="E20" s="63"/>
      <c r="F20" s="64"/>
      <c r="G20" s="59"/>
    </row>
    <row r="21" spans="1:7" ht="15.75" customHeight="1">
      <c r="A21" s="67" t="s">
        <v>30</v>
      </c>
      <c r="B21" s="58"/>
      <c r="C21" s="59">
        <f>HZS</f>
        <v>0</v>
      </c>
      <c r="D21" s="9"/>
      <c r="E21" s="63"/>
      <c r="F21" s="64"/>
      <c r="G21" s="59"/>
    </row>
    <row r="22" spans="1:7" ht="15.7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1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 Oprava chodníku tř. T. Bati Otrokovice - Baťov</v>
      </c>
      <c r="D1" s="111"/>
      <c r="E1" s="112"/>
      <c r="F1" s="111"/>
      <c r="G1" s="113" t="s">
        <v>49</v>
      </c>
      <c r="H1" s="114" t="s">
        <v>80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01 parc. č. 438/333 a 438/332, k.ú. Otrokovice</v>
      </c>
      <c r="D2" s="119"/>
      <c r="E2" s="120"/>
      <c r="F2" s="119"/>
      <c r="G2" s="121"/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30" t="str">
        <f>Položky!B7</f>
        <v>1</v>
      </c>
      <c r="B7" s="133" t="str">
        <f>Položky!C7</f>
        <v>Zemní práce</v>
      </c>
      <c r="C7" s="69"/>
      <c r="D7" s="134"/>
      <c r="E7" s="231">
        <f>Položky!BA28</f>
        <v>0</v>
      </c>
      <c r="F7" s="232">
        <f>Položky!BB28</f>
        <v>0</v>
      </c>
      <c r="G7" s="232">
        <f>Položky!BC28</f>
        <v>0</v>
      </c>
      <c r="H7" s="232">
        <f>Položky!BD28</f>
        <v>0</v>
      </c>
      <c r="I7" s="233">
        <f>Položky!BE28</f>
        <v>0</v>
      </c>
    </row>
    <row r="8" spans="1:9" s="37" customFormat="1" ht="12.75">
      <c r="A8" s="230" t="str">
        <f>Položky!B29</f>
        <v>11</v>
      </c>
      <c r="B8" s="133" t="str">
        <f>Položky!C29</f>
        <v>Přípravné a přidružené práce</v>
      </c>
      <c r="C8" s="69"/>
      <c r="D8" s="134"/>
      <c r="E8" s="231">
        <f>Položky!BA32</f>
        <v>0</v>
      </c>
      <c r="F8" s="232">
        <f>Položky!BB32</f>
        <v>0</v>
      </c>
      <c r="G8" s="232">
        <f>Položky!BC32</f>
        <v>0</v>
      </c>
      <c r="H8" s="232">
        <f>Položky!BD32</f>
        <v>0</v>
      </c>
      <c r="I8" s="233">
        <f>Položky!BE32</f>
        <v>0</v>
      </c>
    </row>
    <row r="9" spans="1:9" s="37" customFormat="1" ht="12.75">
      <c r="A9" s="230" t="str">
        <f>Položky!B33</f>
        <v>18</v>
      </c>
      <c r="B9" s="133" t="str">
        <f>Položky!C33</f>
        <v>Povrchové úpravy terénu</v>
      </c>
      <c r="C9" s="69"/>
      <c r="D9" s="134"/>
      <c r="E9" s="231">
        <f>Položky!BA41</f>
        <v>0</v>
      </c>
      <c r="F9" s="232">
        <f>Položky!BB41</f>
        <v>0</v>
      </c>
      <c r="G9" s="232">
        <f>Položky!BC41</f>
        <v>0</v>
      </c>
      <c r="H9" s="232">
        <f>Položky!BD41</f>
        <v>0</v>
      </c>
      <c r="I9" s="233">
        <f>Položky!BE41</f>
        <v>0</v>
      </c>
    </row>
    <row r="10" spans="1:9" s="37" customFormat="1" ht="12.75">
      <c r="A10" s="230" t="str">
        <f>Položky!B42</f>
        <v>5</v>
      </c>
      <c r="B10" s="133" t="str">
        <f>Položky!C42</f>
        <v>Komunikace</v>
      </c>
      <c r="C10" s="69"/>
      <c r="D10" s="134"/>
      <c r="E10" s="231">
        <f>Položky!BA63</f>
        <v>0</v>
      </c>
      <c r="F10" s="232">
        <f>Položky!BB63</f>
        <v>0</v>
      </c>
      <c r="G10" s="232">
        <f>Položky!BC63</f>
        <v>0</v>
      </c>
      <c r="H10" s="232">
        <f>Položky!BD63</f>
        <v>0</v>
      </c>
      <c r="I10" s="233">
        <f>Položky!BE63</f>
        <v>0</v>
      </c>
    </row>
    <row r="11" spans="1:9" s="37" customFormat="1" ht="12.75">
      <c r="A11" s="230" t="str">
        <f>Položky!B64</f>
        <v>99</v>
      </c>
      <c r="B11" s="133" t="str">
        <f>Položky!C64</f>
        <v>Staveništní přesun hmot</v>
      </c>
      <c r="C11" s="69"/>
      <c r="D11" s="134"/>
      <c r="E11" s="231">
        <f>Položky!BA66</f>
        <v>0</v>
      </c>
      <c r="F11" s="232">
        <f>Položky!BB66</f>
        <v>0</v>
      </c>
      <c r="G11" s="232">
        <f>Položky!BC66</f>
        <v>0</v>
      </c>
      <c r="H11" s="232">
        <f>Položky!BD66</f>
        <v>0</v>
      </c>
      <c r="I11" s="233">
        <f>Položky!BE66</f>
        <v>0</v>
      </c>
    </row>
    <row r="12" spans="1:9" s="37" customFormat="1" ht="12.75">
      <c r="A12" s="230" t="str">
        <f>Položky!B67</f>
        <v>D96</v>
      </c>
      <c r="B12" s="133" t="str">
        <f>Položky!C67</f>
        <v>Přesuny suti a vybouraných hmot</v>
      </c>
      <c r="C12" s="69"/>
      <c r="D12" s="134"/>
      <c r="E12" s="231">
        <f>Položky!BA72</f>
        <v>0</v>
      </c>
      <c r="F12" s="232">
        <f>Položky!BB72</f>
        <v>0</v>
      </c>
      <c r="G12" s="232">
        <f>Položky!BC72</f>
        <v>0</v>
      </c>
      <c r="H12" s="232">
        <f>Položky!BD72</f>
        <v>0</v>
      </c>
      <c r="I12" s="233">
        <f>Položky!BE72</f>
        <v>0</v>
      </c>
    </row>
    <row r="13" spans="1:9" s="37" customFormat="1" ht="13.5" thickBot="1">
      <c r="A13" s="230" t="str">
        <f>Položky!B73</f>
        <v>VN</v>
      </c>
      <c r="B13" s="133" t="str">
        <f>Položky!C73</f>
        <v>Vedlejší náklady</v>
      </c>
      <c r="C13" s="69"/>
      <c r="D13" s="134"/>
      <c r="E13" s="231">
        <f>Položky!BA81</f>
        <v>0</v>
      </c>
      <c r="F13" s="232">
        <f>Položky!BB81</f>
        <v>0</v>
      </c>
      <c r="G13" s="232">
        <f>Položky!BC81</f>
        <v>0</v>
      </c>
      <c r="H13" s="232">
        <f>Položky!BD81</f>
        <v>0</v>
      </c>
      <c r="I13" s="233">
        <f>Položky!BE81</f>
        <v>0</v>
      </c>
    </row>
    <row r="14" spans="1:9" s="141" customFormat="1" ht="13.5" thickBot="1">
      <c r="A14" s="135"/>
      <c r="B14" s="136" t="s">
        <v>57</v>
      </c>
      <c r="C14" s="136"/>
      <c r="D14" s="137"/>
      <c r="E14" s="138">
        <f>SUM(E7:E13)</f>
        <v>0</v>
      </c>
      <c r="F14" s="139">
        <f>SUM(F7:F13)</f>
        <v>0</v>
      </c>
      <c r="G14" s="139">
        <f>SUM(G7:G13)</f>
        <v>0</v>
      </c>
      <c r="H14" s="139">
        <f>SUM(H7:H13)</f>
        <v>0</v>
      </c>
      <c r="I14" s="140">
        <f>SUM(I7:I13)</f>
        <v>0</v>
      </c>
    </row>
    <row r="15" spans="1:9" ht="12.75">
      <c r="A15" s="69"/>
      <c r="B15" s="69"/>
      <c r="C15" s="69"/>
      <c r="D15" s="69"/>
      <c r="E15" s="69"/>
      <c r="F15" s="69"/>
      <c r="G15" s="69"/>
      <c r="H15" s="69"/>
      <c r="I15" s="69"/>
    </row>
    <row r="16" spans="1:57" ht="19.5" customHeight="1">
      <c r="A16" s="125" t="s">
        <v>58</v>
      </c>
      <c r="B16" s="125"/>
      <c r="C16" s="125"/>
      <c r="D16" s="125"/>
      <c r="E16" s="125"/>
      <c r="F16" s="125"/>
      <c r="G16" s="142"/>
      <c r="H16" s="125"/>
      <c r="I16" s="125"/>
      <c r="BA16" s="43"/>
      <c r="BB16" s="43"/>
      <c r="BC16" s="43"/>
      <c r="BD16" s="43"/>
      <c r="BE16" s="43"/>
    </row>
    <row r="17" spans="1:9" ht="13.5" thickBot="1">
      <c r="A17" s="82"/>
      <c r="B17" s="82"/>
      <c r="C17" s="82"/>
      <c r="D17" s="82"/>
      <c r="E17" s="82"/>
      <c r="F17" s="82"/>
      <c r="G17" s="82"/>
      <c r="H17" s="82"/>
      <c r="I17" s="82"/>
    </row>
    <row r="18" spans="1:9" ht="12.75">
      <c r="A18" s="76" t="s">
        <v>59</v>
      </c>
      <c r="B18" s="77"/>
      <c r="C18" s="77"/>
      <c r="D18" s="143"/>
      <c r="E18" s="144" t="s">
        <v>60</v>
      </c>
      <c r="F18" s="145" t="s">
        <v>61</v>
      </c>
      <c r="G18" s="146" t="s">
        <v>62</v>
      </c>
      <c r="H18" s="147"/>
      <c r="I18" s="148" t="s">
        <v>60</v>
      </c>
    </row>
    <row r="19" spans="1:53" ht="12.75">
      <c r="A19" s="67"/>
      <c r="B19" s="58"/>
      <c r="C19" s="58"/>
      <c r="D19" s="149"/>
      <c r="E19" s="150"/>
      <c r="F19" s="151"/>
      <c r="G19" s="152">
        <f>CHOOSE(BA19+1,HSV+PSV,HSV+PSV+Mont,HSV+PSV+Dodavka+Mont,HSV,PSV,Mont,Dodavka,Mont+Dodavka,0)</f>
        <v>0</v>
      </c>
      <c r="H19" s="153"/>
      <c r="I19" s="154">
        <f>E19+F19*G19/100</f>
        <v>0</v>
      </c>
      <c r="BA19">
        <v>8</v>
      </c>
    </row>
    <row r="20" spans="1:9" ht="13.5" thickBot="1">
      <c r="A20" s="155"/>
      <c r="B20" s="156" t="s">
        <v>63</v>
      </c>
      <c r="C20" s="157"/>
      <c r="D20" s="158"/>
      <c r="E20" s="159"/>
      <c r="F20" s="160"/>
      <c r="G20" s="160"/>
      <c r="H20" s="161">
        <f>SUM(H19:H19)</f>
        <v>0</v>
      </c>
      <c r="I20" s="162"/>
    </row>
    <row r="22" spans="2:9" ht="12.75">
      <c r="B22" s="141"/>
      <c r="F22" s="163"/>
      <c r="G22" s="164"/>
      <c r="H22" s="164"/>
      <c r="I22" s="165"/>
    </row>
    <row r="23" spans="6:9" ht="12.75">
      <c r="F23" s="163"/>
      <c r="G23" s="164"/>
      <c r="H23" s="164"/>
      <c r="I23" s="165"/>
    </row>
    <row r="24" spans="6:9" ht="12.75">
      <c r="F24" s="163"/>
      <c r="G24" s="164"/>
      <c r="H24" s="164"/>
      <c r="I24" s="165"/>
    </row>
    <row r="25" spans="6:9" ht="12.75">
      <c r="F25" s="163"/>
      <c r="G25" s="164"/>
      <c r="H25" s="164"/>
      <c r="I25" s="165"/>
    </row>
    <row r="26" spans="6:9" ht="12.75">
      <c r="F26" s="163"/>
      <c r="G26" s="164"/>
      <c r="H26" s="164"/>
      <c r="I26" s="165"/>
    </row>
    <row r="27" spans="6:9" ht="12.75">
      <c r="F27" s="163"/>
      <c r="G27" s="164"/>
      <c r="H27" s="164"/>
      <c r="I27" s="165"/>
    </row>
    <row r="28" spans="6:9" ht="12.75">
      <c r="F28" s="163"/>
      <c r="G28" s="164"/>
      <c r="H28" s="164"/>
      <c r="I28" s="165"/>
    </row>
    <row r="29" spans="6:9" ht="12.75">
      <c r="F29" s="163"/>
      <c r="G29" s="164"/>
      <c r="H29" s="164"/>
      <c r="I29" s="165"/>
    </row>
    <row r="30" spans="6:9" ht="12.75">
      <c r="F30" s="163"/>
      <c r="G30" s="164"/>
      <c r="H30" s="164"/>
      <c r="I30" s="165"/>
    </row>
    <row r="31" spans="6:9" ht="12.75">
      <c r="F31" s="163"/>
      <c r="G31" s="164"/>
      <c r="H31" s="164"/>
      <c r="I31" s="165"/>
    </row>
    <row r="32" spans="6:9" ht="12.75"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</sheetData>
  <sheetProtection/>
  <mergeCells count="4">
    <mergeCell ref="A1:B1"/>
    <mergeCell ref="A2:B2"/>
    <mergeCell ref="G2:I2"/>
    <mergeCell ref="H20:I2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54"/>
  <sheetViews>
    <sheetView showGridLines="0" showZeros="0" tabSelected="1" zoomScalePageLayoutView="0" workbookViewId="0" topLeftCell="A1">
      <selection activeCell="A81" sqref="A81:IV83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4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78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 Oprava chodníku tř. T. Bati Otrokovice - Baťov</v>
      </c>
      <c r="D3" s="172"/>
      <c r="E3" s="173" t="s">
        <v>64</v>
      </c>
      <c r="F3" s="174" t="str">
        <f>Rekapitulace!H1</f>
        <v>01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01 parc. č. 438/333 a 438/332, k.ú. Otrokovice</v>
      </c>
      <c r="D4" s="177"/>
      <c r="E4" s="178">
        <f>Rekapitulace!G2</f>
        <v>0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73</v>
      </c>
      <c r="C7" s="190" t="s">
        <v>74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82</v>
      </c>
      <c r="C8" s="198" t="s">
        <v>83</v>
      </c>
      <c r="D8" s="199" t="s">
        <v>84</v>
      </c>
      <c r="E8" s="200">
        <v>240.66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195">
        <v>1</v>
      </c>
      <c r="CB8" s="195">
        <v>1</v>
      </c>
      <c r="CZ8" s="167">
        <v>0</v>
      </c>
    </row>
    <row r="9" spans="1:15" ht="12.75">
      <c r="A9" s="202"/>
      <c r="B9" s="208"/>
      <c r="C9" s="209" t="s">
        <v>85</v>
      </c>
      <c r="D9" s="210"/>
      <c r="E9" s="211">
        <v>240.66</v>
      </c>
      <c r="F9" s="212"/>
      <c r="G9" s="213"/>
      <c r="M9" s="207" t="s">
        <v>85</v>
      </c>
      <c r="O9" s="195"/>
    </row>
    <row r="10" spans="1:104" ht="12.75">
      <c r="A10" s="196">
        <v>2</v>
      </c>
      <c r="B10" s="197" t="s">
        <v>86</v>
      </c>
      <c r="C10" s="198" t="s">
        <v>87</v>
      </c>
      <c r="D10" s="199" t="s">
        <v>84</v>
      </c>
      <c r="E10" s="200">
        <v>268</v>
      </c>
      <c r="F10" s="200">
        <v>0</v>
      </c>
      <c r="G10" s="201">
        <f>E10*F10</f>
        <v>0</v>
      </c>
      <c r="O10" s="195">
        <v>2</v>
      </c>
      <c r="AA10" s="167">
        <v>1</v>
      </c>
      <c r="AB10" s="167">
        <v>1</v>
      </c>
      <c r="AC10" s="167">
        <v>1</v>
      </c>
      <c r="AZ10" s="167">
        <v>1</v>
      </c>
      <c r="BA10" s="167">
        <f>IF(AZ10=1,G10,0)</f>
        <v>0</v>
      </c>
      <c r="BB10" s="167">
        <f>IF(AZ10=2,G10,0)</f>
        <v>0</v>
      </c>
      <c r="BC10" s="167">
        <f>IF(AZ10=3,G10,0)</f>
        <v>0</v>
      </c>
      <c r="BD10" s="167">
        <f>IF(AZ10=4,G10,0)</f>
        <v>0</v>
      </c>
      <c r="BE10" s="167">
        <f>IF(AZ10=5,G10,0)</f>
        <v>0</v>
      </c>
      <c r="CA10" s="195">
        <v>1</v>
      </c>
      <c r="CB10" s="195">
        <v>1</v>
      </c>
      <c r="CZ10" s="167">
        <v>0</v>
      </c>
    </row>
    <row r="11" spans="1:15" ht="12.75">
      <c r="A11" s="202"/>
      <c r="B11" s="208"/>
      <c r="C11" s="209" t="s">
        <v>88</v>
      </c>
      <c r="D11" s="210"/>
      <c r="E11" s="211">
        <v>268</v>
      </c>
      <c r="F11" s="212"/>
      <c r="G11" s="213"/>
      <c r="M11" s="207" t="s">
        <v>88</v>
      </c>
      <c r="O11" s="195"/>
    </row>
    <row r="12" spans="1:104" ht="12.75">
      <c r="A12" s="196">
        <v>3</v>
      </c>
      <c r="B12" s="197" t="s">
        <v>89</v>
      </c>
      <c r="C12" s="198" t="s">
        <v>90</v>
      </c>
      <c r="D12" s="199" t="s">
        <v>91</v>
      </c>
      <c r="E12" s="200">
        <v>267.4</v>
      </c>
      <c r="F12" s="200">
        <v>0</v>
      </c>
      <c r="G12" s="201">
        <f>E12*F12</f>
        <v>0</v>
      </c>
      <c r="O12" s="195">
        <v>2</v>
      </c>
      <c r="AA12" s="167">
        <v>1</v>
      </c>
      <c r="AB12" s="167">
        <v>1</v>
      </c>
      <c r="AC12" s="167">
        <v>1</v>
      </c>
      <c r="AZ12" s="167">
        <v>1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195">
        <v>1</v>
      </c>
      <c r="CB12" s="195">
        <v>1</v>
      </c>
      <c r="CZ12" s="167">
        <v>0</v>
      </c>
    </row>
    <row r="13" spans="1:15" ht="12.75">
      <c r="A13" s="202"/>
      <c r="B13" s="208"/>
      <c r="C13" s="209" t="s">
        <v>92</v>
      </c>
      <c r="D13" s="210"/>
      <c r="E13" s="211">
        <v>267.4</v>
      </c>
      <c r="F13" s="212"/>
      <c r="G13" s="213"/>
      <c r="M13" s="207" t="s">
        <v>92</v>
      </c>
      <c r="O13" s="195"/>
    </row>
    <row r="14" spans="1:104" ht="12.75">
      <c r="A14" s="196">
        <v>4</v>
      </c>
      <c r="B14" s="197" t="s">
        <v>93</v>
      </c>
      <c r="C14" s="198" t="s">
        <v>94</v>
      </c>
      <c r="D14" s="199" t="s">
        <v>95</v>
      </c>
      <c r="E14" s="200">
        <v>44.9232</v>
      </c>
      <c r="F14" s="200">
        <v>0</v>
      </c>
      <c r="G14" s="201">
        <f>E14*F14</f>
        <v>0</v>
      </c>
      <c r="O14" s="195">
        <v>2</v>
      </c>
      <c r="AA14" s="167">
        <v>1</v>
      </c>
      <c r="AB14" s="167">
        <v>1</v>
      </c>
      <c r="AC14" s="167">
        <v>1</v>
      </c>
      <c r="AZ14" s="167">
        <v>1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195">
        <v>1</v>
      </c>
      <c r="CB14" s="195">
        <v>1</v>
      </c>
      <c r="CZ14" s="167">
        <v>0</v>
      </c>
    </row>
    <row r="15" spans="1:15" ht="12.75">
      <c r="A15" s="202"/>
      <c r="B15" s="208"/>
      <c r="C15" s="209" t="s">
        <v>96</v>
      </c>
      <c r="D15" s="210"/>
      <c r="E15" s="211">
        <v>44.9232</v>
      </c>
      <c r="F15" s="212"/>
      <c r="G15" s="213"/>
      <c r="M15" s="207" t="s">
        <v>96</v>
      </c>
      <c r="O15" s="195"/>
    </row>
    <row r="16" spans="1:104" ht="12.75">
      <c r="A16" s="196">
        <v>5</v>
      </c>
      <c r="B16" s="197" t="s">
        <v>97</v>
      </c>
      <c r="C16" s="198" t="s">
        <v>98</v>
      </c>
      <c r="D16" s="199" t="s">
        <v>95</v>
      </c>
      <c r="E16" s="200">
        <v>44.9232</v>
      </c>
      <c r="F16" s="200">
        <v>0</v>
      </c>
      <c r="G16" s="201">
        <f>E16*F16</f>
        <v>0</v>
      </c>
      <c r="O16" s="195">
        <v>2</v>
      </c>
      <c r="AA16" s="167">
        <v>1</v>
      </c>
      <c r="AB16" s="167">
        <v>1</v>
      </c>
      <c r="AC16" s="167">
        <v>1</v>
      </c>
      <c r="AZ16" s="167">
        <v>1</v>
      </c>
      <c r="BA16" s="167">
        <f>IF(AZ16=1,G16,0)</f>
        <v>0</v>
      </c>
      <c r="BB16" s="167">
        <f>IF(AZ16=2,G16,0)</f>
        <v>0</v>
      </c>
      <c r="BC16" s="167">
        <f>IF(AZ16=3,G16,0)</f>
        <v>0</v>
      </c>
      <c r="BD16" s="167">
        <f>IF(AZ16=4,G16,0)</f>
        <v>0</v>
      </c>
      <c r="BE16" s="167">
        <f>IF(AZ16=5,G16,0)</f>
        <v>0</v>
      </c>
      <c r="CA16" s="195">
        <v>1</v>
      </c>
      <c r="CB16" s="195">
        <v>1</v>
      </c>
      <c r="CZ16" s="167">
        <v>0</v>
      </c>
    </row>
    <row r="17" spans="1:104" ht="12.75">
      <c r="A17" s="196">
        <v>6</v>
      </c>
      <c r="B17" s="197" t="s">
        <v>99</v>
      </c>
      <c r="C17" s="198" t="s">
        <v>100</v>
      </c>
      <c r="D17" s="199" t="s">
        <v>95</v>
      </c>
      <c r="E17" s="200">
        <v>10.08</v>
      </c>
      <c r="F17" s="200">
        <v>0</v>
      </c>
      <c r="G17" s="201">
        <f>E17*F17</f>
        <v>0</v>
      </c>
      <c r="O17" s="195">
        <v>2</v>
      </c>
      <c r="AA17" s="167">
        <v>1</v>
      </c>
      <c r="AB17" s="167">
        <v>1</v>
      </c>
      <c r="AC17" s="167">
        <v>1</v>
      </c>
      <c r="AZ17" s="167">
        <v>1</v>
      </c>
      <c r="BA17" s="167">
        <f>IF(AZ17=1,G17,0)</f>
        <v>0</v>
      </c>
      <c r="BB17" s="167">
        <f>IF(AZ17=2,G17,0)</f>
        <v>0</v>
      </c>
      <c r="BC17" s="167">
        <f>IF(AZ17=3,G17,0)</f>
        <v>0</v>
      </c>
      <c r="BD17" s="167">
        <f>IF(AZ17=4,G17,0)</f>
        <v>0</v>
      </c>
      <c r="BE17" s="167">
        <f>IF(AZ17=5,G17,0)</f>
        <v>0</v>
      </c>
      <c r="CA17" s="195">
        <v>1</v>
      </c>
      <c r="CB17" s="195">
        <v>1</v>
      </c>
      <c r="CZ17" s="167">
        <v>0</v>
      </c>
    </row>
    <row r="18" spans="1:15" ht="12.75">
      <c r="A18" s="202"/>
      <c r="B18" s="203"/>
      <c r="C18" s="204" t="s">
        <v>101</v>
      </c>
      <c r="D18" s="205"/>
      <c r="E18" s="205"/>
      <c r="F18" s="205"/>
      <c r="G18" s="206"/>
      <c r="L18" s="207" t="s">
        <v>101</v>
      </c>
      <c r="O18" s="195">
        <v>3</v>
      </c>
    </row>
    <row r="19" spans="1:15" ht="12.75">
      <c r="A19" s="202"/>
      <c r="B19" s="208"/>
      <c r="C19" s="209" t="s">
        <v>102</v>
      </c>
      <c r="D19" s="210"/>
      <c r="E19" s="211">
        <v>10.08</v>
      </c>
      <c r="F19" s="212"/>
      <c r="G19" s="213"/>
      <c r="M19" s="207" t="s">
        <v>102</v>
      </c>
      <c r="O19" s="195"/>
    </row>
    <row r="20" spans="1:104" ht="12.75">
      <c r="A20" s="196">
        <v>7</v>
      </c>
      <c r="B20" s="197" t="s">
        <v>103</v>
      </c>
      <c r="C20" s="198" t="s">
        <v>104</v>
      </c>
      <c r="D20" s="199" t="s">
        <v>95</v>
      </c>
      <c r="E20" s="200">
        <v>44.9232</v>
      </c>
      <c r="F20" s="200">
        <v>0</v>
      </c>
      <c r="G20" s="201">
        <f>E20*F20</f>
        <v>0</v>
      </c>
      <c r="O20" s="195">
        <v>2</v>
      </c>
      <c r="AA20" s="167">
        <v>1</v>
      </c>
      <c r="AB20" s="167">
        <v>1</v>
      </c>
      <c r="AC20" s="167">
        <v>1</v>
      </c>
      <c r="AZ20" s="167">
        <v>1</v>
      </c>
      <c r="BA20" s="167">
        <f>IF(AZ20=1,G20,0)</f>
        <v>0</v>
      </c>
      <c r="BB20" s="167">
        <f>IF(AZ20=2,G20,0)</f>
        <v>0</v>
      </c>
      <c r="BC20" s="167">
        <f>IF(AZ20=3,G20,0)</f>
        <v>0</v>
      </c>
      <c r="BD20" s="167">
        <f>IF(AZ20=4,G20,0)</f>
        <v>0</v>
      </c>
      <c r="BE20" s="167">
        <f>IF(AZ20=5,G20,0)</f>
        <v>0</v>
      </c>
      <c r="CA20" s="195">
        <v>1</v>
      </c>
      <c r="CB20" s="195">
        <v>1</v>
      </c>
      <c r="CZ20" s="167">
        <v>0</v>
      </c>
    </row>
    <row r="21" spans="1:15" ht="12.75">
      <c r="A21" s="202"/>
      <c r="B21" s="208"/>
      <c r="C21" s="209" t="s">
        <v>105</v>
      </c>
      <c r="D21" s="210"/>
      <c r="E21" s="211">
        <v>44.9232</v>
      </c>
      <c r="F21" s="212"/>
      <c r="G21" s="213"/>
      <c r="M21" s="234">
        <v>449232</v>
      </c>
      <c r="O21" s="195"/>
    </row>
    <row r="22" spans="1:104" ht="12.75">
      <c r="A22" s="196">
        <v>8</v>
      </c>
      <c r="B22" s="197" t="s">
        <v>106</v>
      </c>
      <c r="C22" s="198" t="s">
        <v>107</v>
      </c>
      <c r="D22" s="199" t="s">
        <v>95</v>
      </c>
      <c r="E22" s="200">
        <v>44.9232</v>
      </c>
      <c r="F22" s="200">
        <v>0</v>
      </c>
      <c r="G22" s="201">
        <f>E22*F22</f>
        <v>0</v>
      </c>
      <c r="O22" s="195">
        <v>2</v>
      </c>
      <c r="AA22" s="167">
        <v>1</v>
      </c>
      <c r="AB22" s="167">
        <v>1</v>
      </c>
      <c r="AC22" s="167">
        <v>1</v>
      </c>
      <c r="AZ22" s="167">
        <v>1</v>
      </c>
      <c r="BA22" s="167">
        <f>IF(AZ22=1,G22,0)</f>
        <v>0</v>
      </c>
      <c r="BB22" s="167">
        <f>IF(AZ22=2,G22,0)</f>
        <v>0</v>
      </c>
      <c r="BC22" s="167">
        <f>IF(AZ22=3,G22,0)</f>
        <v>0</v>
      </c>
      <c r="BD22" s="167">
        <f>IF(AZ22=4,G22,0)</f>
        <v>0</v>
      </c>
      <c r="BE22" s="167">
        <f>IF(AZ22=5,G22,0)</f>
        <v>0</v>
      </c>
      <c r="CA22" s="195">
        <v>1</v>
      </c>
      <c r="CB22" s="195">
        <v>1</v>
      </c>
      <c r="CZ22" s="167">
        <v>0</v>
      </c>
    </row>
    <row r="23" spans="1:104" ht="12.75">
      <c r="A23" s="196">
        <v>9</v>
      </c>
      <c r="B23" s="197" t="s">
        <v>108</v>
      </c>
      <c r="C23" s="198" t="s">
        <v>109</v>
      </c>
      <c r="D23" s="199" t="s">
        <v>110</v>
      </c>
      <c r="E23" s="200">
        <v>74.1233</v>
      </c>
      <c r="F23" s="200">
        <v>0</v>
      </c>
      <c r="G23" s="201">
        <f>E23*F23</f>
        <v>0</v>
      </c>
      <c r="O23" s="195">
        <v>2</v>
      </c>
      <c r="AA23" s="167">
        <v>1</v>
      </c>
      <c r="AB23" s="167">
        <v>1</v>
      </c>
      <c r="AC23" s="167">
        <v>1</v>
      </c>
      <c r="AZ23" s="167">
        <v>1</v>
      </c>
      <c r="BA23" s="167">
        <f>IF(AZ23=1,G23,0)</f>
        <v>0</v>
      </c>
      <c r="BB23" s="167">
        <f>IF(AZ23=2,G23,0)</f>
        <v>0</v>
      </c>
      <c r="BC23" s="167">
        <f>IF(AZ23=3,G23,0)</f>
        <v>0</v>
      </c>
      <c r="BD23" s="167">
        <f>IF(AZ23=4,G23,0)</f>
        <v>0</v>
      </c>
      <c r="BE23" s="167">
        <f>IF(AZ23=5,G23,0)</f>
        <v>0</v>
      </c>
      <c r="CA23" s="195">
        <v>1</v>
      </c>
      <c r="CB23" s="195">
        <v>1</v>
      </c>
      <c r="CZ23" s="167">
        <v>0</v>
      </c>
    </row>
    <row r="24" spans="1:15" ht="12.75">
      <c r="A24" s="202"/>
      <c r="B24" s="208"/>
      <c r="C24" s="209" t="s">
        <v>111</v>
      </c>
      <c r="D24" s="210"/>
      <c r="E24" s="211">
        <v>74.1233</v>
      </c>
      <c r="F24" s="212"/>
      <c r="G24" s="213"/>
      <c r="M24" s="207" t="s">
        <v>111</v>
      </c>
      <c r="O24" s="195"/>
    </row>
    <row r="25" spans="1:104" ht="22.5">
      <c r="A25" s="196">
        <v>10</v>
      </c>
      <c r="B25" s="197" t="s">
        <v>112</v>
      </c>
      <c r="C25" s="198" t="s">
        <v>113</v>
      </c>
      <c r="D25" s="199" t="s">
        <v>84</v>
      </c>
      <c r="E25" s="200">
        <v>320.88</v>
      </c>
      <c r="F25" s="200">
        <v>0</v>
      </c>
      <c r="G25" s="201">
        <f>E25*F25</f>
        <v>0</v>
      </c>
      <c r="O25" s="195">
        <v>2</v>
      </c>
      <c r="AA25" s="167">
        <v>1</v>
      </c>
      <c r="AB25" s="167">
        <v>1</v>
      </c>
      <c r="AC25" s="167">
        <v>1</v>
      </c>
      <c r="AZ25" s="167">
        <v>1</v>
      </c>
      <c r="BA25" s="167">
        <f>IF(AZ25=1,G25,0)</f>
        <v>0</v>
      </c>
      <c r="BB25" s="167">
        <f>IF(AZ25=2,G25,0)</f>
        <v>0</v>
      </c>
      <c r="BC25" s="167">
        <f>IF(AZ25=3,G25,0)</f>
        <v>0</v>
      </c>
      <c r="BD25" s="167">
        <f>IF(AZ25=4,G25,0)</f>
        <v>0</v>
      </c>
      <c r="BE25" s="167">
        <f>IF(AZ25=5,G25,0)</f>
        <v>0</v>
      </c>
      <c r="CA25" s="195">
        <v>1</v>
      </c>
      <c r="CB25" s="195">
        <v>1</v>
      </c>
      <c r="CZ25" s="167">
        <v>0</v>
      </c>
    </row>
    <row r="26" spans="1:15" ht="12.75">
      <c r="A26" s="202"/>
      <c r="B26" s="208"/>
      <c r="C26" s="209" t="s">
        <v>114</v>
      </c>
      <c r="D26" s="210"/>
      <c r="E26" s="211">
        <v>320.88</v>
      </c>
      <c r="F26" s="212"/>
      <c r="G26" s="213"/>
      <c r="M26" s="207" t="s">
        <v>114</v>
      </c>
      <c r="O26" s="195"/>
    </row>
    <row r="27" spans="1:104" ht="22.5">
      <c r="A27" s="196">
        <v>11</v>
      </c>
      <c r="B27" s="197" t="s">
        <v>115</v>
      </c>
      <c r="C27" s="198" t="s">
        <v>116</v>
      </c>
      <c r="D27" s="199" t="s">
        <v>75</v>
      </c>
      <c r="E27" s="200">
        <v>14</v>
      </c>
      <c r="F27" s="200">
        <v>0</v>
      </c>
      <c r="G27" s="201">
        <f>E27*F27</f>
        <v>0</v>
      </c>
      <c r="O27" s="195">
        <v>2</v>
      </c>
      <c r="AA27" s="167">
        <v>12</v>
      </c>
      <c r="AB27" s="167">
        <v>0</v>
      </c>
      <c r="AC27" s="167">
        <v>9</v>
      </c>
      <c r="AZ27" s="167">
        <v>1</v>
      </c>
      <c r="BA27" s="167">
        <f>IF(AZ27=1,G27,0)</f>
        <v>0</v>
      </c>
      <c r="BB27" s="167">
        <f>IF(AZ27=2,G27,0)</f>
        <v>0</v>
      </c>
      <c r="BC27" s="167">
        <f>IF(AZ27=3,G27,0)</f>
        <v>0</v>
      </c>
      <c r="BD27" s="167">
        <f>IF(AZ27=4,G27,0)</f>
        <v>0</v>
      </c>
      <c r="BE27" s="167">
        <f>IF(AZ27=5,G27,0)</f>
        <v>0</v>
      </c>
      <c r="CA27" s="195">
        <v>12</v>
      </c>
      <c r="CB27" s="195">
        <v>0</v>
      </c>
      <c r="CZ27" s="167">
        <v>0</v>
      </c>
    </row>
    <row r="28" spans="1:57" ht="12.75">
      <c r="A28" s="214"/>
      <c r="B28" s="215" t="s">
        <v>76</v>
      </c>
      <c r="C28" s="216" t="str">
        <f>CONCATENATE(B7," ",C7)</f>
        <v>1 Zemní práce</v>
      </c>
      <c r="D28" s="217"/>
      <c r="E28" s="218"/>
      <c r="F28" s="219"/>
      <c r="G28" s="220">
        <f>SUM(G7:G27)</f>
        <v>0</v>
      </c>
      <c r="O28" s="195">
        <v>4</v>
      </c>
      <c r="BA28" s="221">
        <f>SUM(BA7:BA27)</f>
        <v>0</v>
      </c>
      <c r="BB28" s="221">
        <f>SUM(BB7:BB27)</f>
        <v>0</v>
      </c>
      <c r="BC28" s="221">
        <f>SUM(BC7:BC27)</f>
        <v>0</v>
      </c>
      <c r="BD28" s="221">
        <f>SUM(BD7:BD27)</f>
        <v>0</v>
      </c>
      <c r="BE28" s="221">
        <f>SUM(BE7:BE27)</f>
        <v>0</v>
      </c>
    </row>
    <row r="29" spans="1:15" ht="12.75">
      <c r="A29" s="188" t="s">
        <v>72</v>
      </c>
      <c r="B29" s="189" t="s">
        <v>117</v>
      </c>
      <c r="C29" s="190" t="s">
        <v>118</v>
      </c>
      <c r="D29" s="191"/>
      <c r="E29" s="192"/>
      <c r="F29" s="192"/>
      <c r="G29" s="193"/>
      <c r="H29" s="194"/>
      <c r="I29" s="194"/>
      <c r="O29" s="195">
        <v>1</v>
      </c>
    </row>
    <row r="30" spans="1:104" ht="12.75">
      <c r="A30" s="196">
        <v>12</v>
      </c>
      <c r="B30" s="197" t="s">
        <v>119</v>
      </c>
      <c r="C30" s="198" t="s">
        <v>120</v>
      </c>
      <c r="D30" s="199" t="s">
        <v>84</v>
      </c>
      <c r="E30" s="200">
        <v>28</v>
      </c>
      <c r="F30" s="200">
        <v>0</v>
      </c>
      <c r="G30" s="201">
        <f>E30*F30</f>
        <v>0</v>
      </c>
      <c r="O30" s="195">
        <v>2</v>
      </c>
      <c r="AA30" s="167">
        <v>1</v>
      </c>
      <c r="AB30" s="167">
        <v>1</v>
      </c>
      <c r="AC30" s="167">
        <v>1</v>
      </c>
      <c r="AZ30" s="167">
        <v>1</v>
      </c>
      <c r="BA30" s="167">
        <f>IF(AZ30=1,G30,0)</f>
        <v>0</v>
      </c>
      <c r="BB30" s="167">
        <f>IF(AZ30=2,G30,0)</f>
        <v>0</v>
      </c>
      <c r="BC30" s="167">
        <f>IF(AZ30=3,G30,0)</f>
        <v>0</v>
      </c>
      <c r="BD30" s="167">
        <f>IF(AZ30=4,G30,0)</f>
        <v>0</v>
      </c>
      <c r="BE30" s="167">
        <f>IF(AZ30=5,G30,0)</f>
        <v>0</v>
      </c>
      <c r="CA30" s="195">
        <v>1</v>
      </c>
      <c r="CB30" s="195">
        <v>1</v>
      </c>
      <c r="CZ30" s="167">
        <v>0.0094</v>
      </c>
    </row>
    <row r="31" spans="1:15" ht="12.75">
      <c r="A31" s="202"/>
      <c r="B31" s="208"/>
      <c r="C31" s="209" t="s">
        <v>121</v>
      </c>
      <c r="D31" s="210"/>
      <c r="E31" s="211">
        <v>28</v>
      </c>
      <c r="F31" s="212"/>
      <c r="G31" s="213"/>
      <c r="M31" s="207" t="s">
        <v>121</v>
      </c>
      <c r="O31" s="195"/>
    </row>
    <row r="32" spans="1:57" ht="12.75">
      <c r="A32" s="214"/>
      <c r="B32" s="215" t="s">
        <v>76</v>
      </c>
      <c r="C32" s="216" t="str">
        <f>CONCATENATE(B29," ",C29)</f>
        <v>11 Přípravné a přidružené práce</v>
      </c>
      <c r="D32" s="217"/>
      <c r="E32" s="218"/>
      <c r="F32" s="219"/>
      <c r="G32" s="220">
        <f>SUM(G29:G31)</f>
        <v>0</v>
      </c>
      <c r="O32" s="195">
        <v>4</v>
      </c>
      <c r="BA32" s="221">
        <f>SUM(BA29:BA31)</f>
        <v>0</v>
      </c>
      <c r="BB32" s="221">
        <f>SUM(BB29:BB31)</f>
        <v>0</v>
      </c>
      <c r="BC32" s="221">
        <f>SUM(BC29:BC31)</f>
        <v>0</v>
      </c>
      <c r="BD32" s="221">
        <f>SUM(BD29:BD31)</f>
        <v>0</v>
      </c>
      <c r="BE32" s="221">
        <f>SUM(BE29:BE31)</f>
        <v>0</v>
      </c>
    </row>
    <row r="33" spans="1:15" ht="12.75">
      <c r="A33" s="188" t="s">
        <v>72</v>
      </c>
      <c r="B33" s="189" t="s">
        <v>122</v>
      </c>
      <c r="C33" s="190" t="s">
        <v>123</v>
      </c>
      <c r="D33" s="191"/>
      <c r="E33" s="192"/>
      <c r="F33" s="192"/>
      <c r="G33" s="193"/>
      <c r="H33" s="194"/>
      <c r="I33" s="194"/>
      <c r="O33" s="195">
        <v>1</v>
      </c>
    </row>
    <row r="34" spans="1:104" ht="12.75">
      <c r="A34" s="196">
        <v>13</v>
      </c>
      <c r="B34" s="197" t="s">
        <v>124</v>
      </c>
      <c r="C34" s="198" t="s">
        <v>125</v>
      </c>
      <c r="D34" s="199" t="s">
        <v>84</v>
      </c>
      <c r="E34" s="200">
        <v>267.4</v>
      </c>
      <c r="F34" s="200">
        <v>0</v>
      </c>
      <c r="G34" s="201">
        <f>E34*F34</f>
        <v>0</v>
      </c>
      <c r="O34" s="195">
        <v>2</v>
      </c>
      <c r="AA34" s="167">
        <v>1</v>
      </c>
      <c r="AB34" s="167">
        <v>1</v>
      </c>
      <c r="AC34" s="167">
        <v>1</v>
      </c>
      <c r="AZ34" s="167">
        <v>1</v>
      </c>
      <c r="BA34" s="167">
        <f>IF(AZ34=1,G34,0)</f>
        <v>0</v>
      </c>
      <c r="BB34" s="167">
        <f>IF(AZ34=2,G34,0)</f>
        <v>0</v>
      </c>
      <c r="BC34" s="167">
        <f>IF(AZ34=3,G34,0)</f>
        <v>0</v>
      </c>
      <c r="BD34" s="167">
        <f>IF(AZ34=4,G34,0)</f>
        <v>0</v>
      </c>
      <c r="BE34" s="167">
        <f>IF(AZ34=5,G34,0)</f>
        <v>0</v>
      </c>
      <c r="CA34" s="195">
        <v>1</v>
      </c>
      <c r="CB34" s="195">
        <v>1</v>
      </c>
      <c r="CZ34" s="167">
        <v>0</v>
      </c>
    </row>
    <row r="35" spans="1:104" ht="12.75">
      <c r="A35" s="196">
        <v>14</v>
      </c>
      <c r="B35" s="197" t="s">
        <v>126</v>
      </c>
      <c r="C35" s="198" t="s">
        <v>127</v>
      </c>
      <c r="D35" s="199" t="s">
        <v>84</v>
      </c>
      <c r="E35" s="200">
        <v>267.4</v>
      </c>
      <c r="F35" s="200">
        <v>0</v>
      </c>
      <c r="G35" s="201">
        <f>E35*F35</f>
        <v>0</v>
      </c>
      <c r="O35" s="195">
        <v>2</v>
      </c>
      <c r="AA35" s="167">
        <v>1</v>
      </c>
      <c r="AB35" s="167">
        <v>1</v>
      </c>
      <c r="AC35" s="167">
        <v>1</v>
      </c>
      <c r="AZ35" s="167">
        <v>1</v>
      </c>
      <c r="BA35" s="167">
        <f>IF(AZ35=1,G35,0)</f>
        <v>0</v>
      </c>
      <c r="BB35" s="167">
        <f>IF(AZ35=2,G35,0)</f>
        <v>0</v>
      </c>
      <c r="BC35" s="167">
        <f>IF(AZ35=3,G35,0)</f>
        <v>0</v>
      </c>
      <c r="BD35" s="167">
        <f>IF(AZ35=4,G35,0)</f>
        <v>0</v>
      </c>
      <c r="BE35" s="167">
        <f>IF(AZ35=5,G35,0)</f>
        <v>0</v>
      </c>
      <c r="CA35" s="195">
        <v>1</v>
      </c>
      <c r="CB35" s="195">
        <v>1</v>
      </c>
      <c r="CZ35" s="167">
        <v>3E-05</v>
      </c>
    </row>
    <row r="36" spans="1:15" ht="12.75">
      <c r="A36" s="202"/>
      <c r="B36" s="208"/>
      <c r="C36" s="209" t="s">
        <v>128</v>
      </c>
      <c r="D36" s="210"/>
      <c r="E36" s="211">
        <v>267.4</v>
      </c>
      <c r="F36" s="212"/>
      <c r="G36" s="213"/>
      <c r="M36" s="207" t="s">
        <v>128</v>
      </c>
      <c r="O36" s="195"/>
    </row>
    <row r="37" spans="1:104" ht="12.75">
      <c r="A37" s="196">
        <v>15</v>
      </c>
      <c r="B37" s="197" t="s">
        <v>129</v>
      </c>
      <c r="C37" s="198" t="s">
        <v>130</v>
      </c>
      <c r="D37" s="199" t="s">
        <v>84</v>
      </c>
      <c r="E37" s="200">
        <v>267.4</v>
      </c>
      <c r="F37" s="200">
        <v>0</v>
      </c>
      <c r="G37" s="201">
        <f>E37*F37</f>
        <v>0</v>
      </c>
      <c r="O37" s="195">
        <v>2</v>
      </c>
      <c r="AA37" s="167">
        <v>1</v>
      </c>
      <c r="AB37" s="167">
        <v>1</v>
      </c>
      <c r="AC37" s="167">
        <v>1</v>
      </c>
      <c r="AZ37" s="167">
        <v>1</v>
      </c>
      <c r="BA37" s="167">
        <f>IF(AZ37=1,G37,0)</f>
        <v>0</v>
      </c>
      <c r="BB37" s="167">
        <f>IF(AZ37=2,G37,0)</f>
        <v>0</v>
      </c>
      <c r="BC37" s="167">
        <f>IF(AZ37=3,G37,0)</f>
        <v>0</v>
      </c>
      <c r="BD37" s="167">
        <f>IF(AZ37=4,G37,0)</f>
        <v>0</v>
      </c>
      <c r="BE37" s="167">
        <f>IF(AZ37=5,G37,0)</f>
        <v>0</v>
      </c>
      <c r="CA37" s="195">
        <v>1</v>
      </c>
      <c r="CB37" s="195">
        <v>1</v>
      </c>
      <c r="CZ37" s="167">
        <v>0</v>
      </c>
    </row>
    <row r="38" spans="1:104" ht="22.5">
      <c r="A38" s="196">
        <v>16</v>
      </c>
      <c r="B38" s="197" t="s">
        <v>131</v>
      </c>
      <c r="C38" s="198" t="s">
        <v>132</v>
      </c>
      <c r="D38" s="199" t="s">
        <v>84</v>
      </c>
      <c r="E38" s="200">
        <v>267.4</v>
      </c>
      <c r="F38" s="200">
        <v>0</v>
      </c>
      <c r="G38" s="201">
        <f>E38*F38</f>
        <v>0</v>
      </c>
      <c r="O38" s="195">
        <v>2</v>
      </c>
      <c r="AA38" s="167">
        <v>2</v>
      </c>
      <c r="AB38" s="167">
        <v>1</v>
      </c>
      <c r="AC38" s="167">
        <v>1</v>
      </c>
      <c r="AZ38" s="167">
        <v>1</v>
      </c>
      <c r="BA38" s="167">
        <f>IF(AZ38=1,G38,0)</f>
        <v>0</v>
      </c>
      <c r="BB38" s="167">
        <f>IF(AZ38=2,G38,0)</f>
        <v>0</v>
      </c>
      <c r="BC38" s="167">
        <f>IF(AZ38=3,G38,0)</f>
        <v>0</v>
      </c>
      <c r="BD38" s="167">
        <f>IF(AZ38=4,G38,0)</f>
        <v>0</v>
      </c>
      <c r="BE38" s="167">
        <f>IF(AZ38=5,G38,0)</f>
        <v>0</v>
      </c>
      <c r="CA38" s="195">
        <v>2</v>
      </c>
      <c r="CB38" s="195">
        <v>1</v>
      </c>
      <c r="CZ38" s="167">
        <v>0.0002</v>
      </c>
    </row>
    <row r="39" spans="1:104" ht="12.75">
      <c r="A39" s="196">
        <v>17</v>
      </c>
      <c r="B39" s="197" t="s">
        <v>133</v>
      </c>
      <c r="C39" s="198" t="s">
        <v>134</v>
      </c>
      <c r="D39" s="199" t="s">
        <v>95</v>
      </c>
      <c r="E39" s="200">
        <v>26.74</v>
      </c>
      <c r="F39" s="200">
        <v>0</v>
      </c>
      <c r="G39" s="201">
        <f>E39*F39</f>
        <v>0</v>
      </c>
      <c r="O39" s="195">
        <v>2</v>
      </c>
      <c r="AA39" s="167">
        <v>3</v>
      </c>
      <c r="AB39" s="167">
        <v>1</v>
      </c>
      <c r="AC39" s="167">
        <v>10364200</v>
      </c>
      <c r="AZ39" s="167">
        <v>1</v>
      </c>
      <c r="BA39" s="167">
        <f>IF(AZ39=1,G39,0)</f>
        <v>0</v>
      </c>
      <c r="BB39" s="167">
        <f>IF(AZ39=2,G39,0)</f>
        <v>0</v>
      </c>
      <c r="BC39" s="167">
        <f>IF(AZ39=3,G39,0)</f>
        <v>0</v>
      </c>
      <c r="BD39" s="167">
        <f>IF(AZ39=4,G39,0)</f>
        <v>0</v>
      </c>
      <c r="BE39" s="167">
        <f>IF(AZ39=5,G39,0)</f>
        <v>0</v>
      </c>
      <c r="CA39" s="195">
        <v>3</v>
      </c>
      <c r="CB39" s="195">
        <v>1</v>
      </c>
      <c r="CZ39" s="167">
        <v>1.67</v>
      </c>
    </row>
    <row r="40" spans="1:15" ht="12.75">
      <c r="A40" s="202"/>
      <c r="B40" s="208"/>
      <c r="C40" s="209" t="s">
        <v>135</v>
      </c>
      <c r="D40" s="210"/>
      <c r="E40" s="211">
        <v>26.74</v>
      </c>
      <c r="F40" s="212"/>
      <c r="G40" s="213"/>
      <c r="M40" s="207" t="s">
        <v>135</v>
      </c>
      <c r="O40" s="195"/>
    </row>
    <row r="41" spans="1:57" ht="12.75">
      <c r="A41" s="214"/>
      <c r="B41" s="215" t="s">
        <v>76</v>
      </c>
      <c r="C41" s="216" t="str">
        <f>CONCATENATE(B33," ",C33)</f>
        <v>18 Povrchové úpravy terénu</v>
      </c>
      <c r="D41" s="217"/>
      <c r="E41" s="218"/>
      <c r="F41" s="219"/>
      <c r="G41" s="220">
        <f>SUM(G33:G40)</f>
        <v>0</v>
      </c>
      <c r="O41" s="195">
        <v>4</v>
      </c>
      <c r="BA41" s="221">
        <f>SUM(BA33:BA40)</f>
        <v>0</v>
      </c>
      <c r="BB41" s="221">
        <f>SUM(BB33:BB40)</f>
        <v>0</v>
      </c>
      <c r="BC41" s="221">
        <f>SUM(BC33:BC40)</f>
        <v>0</v>
      </c>
      <c r="BD41" s="221">
        <f>SUM(BD33:BD40)</f>
        <v>0</v>
      </c>
      <c r="BE41" s="221">
        <f>SUM(BE33:BE40)</f>
        <v>0</v>
      </c>
    </row>
    <row r="42" spans="1:15" ht="12.75">
      <c r="A42" s="188" t="s">
        <v>72</v>
      </c>
      <c r="B42" s="189" t="s">
        <v>136</v>
      </c>
      <c r="C42" s="190" t="s">
        <v>137</v>
      </c>
      <c r="D42" s="191"/>
      <c r="E42" s="192"/>
      <c r="F42" s="192"/>
      <c r="G42" s="193"/>
      <c r="H42" s="194"/>
      <c r="I42" s="194"/>
      <c r="O42" s="195">
        <v>1</v>
      </c>
    </row>
    <row r="43" spans="1:104" ht="12.75">
      <c r="A43" s="196">
        <v>18</v>
      </c>
      <c r="B43" s="197" t="s">
        <v>138</v>
      </c>
      <c r="C43" s="198" t="s">
        <v>139</v>
      </c>
      <c r="D43" s="199" t="s">
        <v>84</v>
      </c>
      <c r="E43" s="200">
        <v>240.66</v>
      </c>
      <c r="F43" s="200">
        <v>0</v>
      </c>
      <c r="G43" s="201">
        <f>E43*F43</f>
        <v>0</v>
      </c>
      <c r="O43" s="195">
        <v>2</v>
      </c>
      <c r="AA43" s="167">
        <v>1</v>
      </c>
      <c r="AB43" s="167">
        <v>1</v>
      </c>
      <c r="AC43" s="167">
        <v>1</v>
      </c>
      <c r="AZ43" s="167">
        <v>1</v>
      </c>
      <c r="BA43" s="167">
        <f>IF(AZ43=1,G43,0)</f>
        <v>0</v>
      </c>
      <c r="BB43" s="167">
        <f>IF(AZ43=2,G43,0)</f>
        <v>0</v>
      </c>
      <c r="BC43" s="167">
        <f>IF(AZ43=3,G43,0)</f>
        <v>0</v>
      </c>
      <c r="BD43" s="167">
        <f>IF(AZ43=4,G43,0)</f>
        <v>0</v>
      </c>
      <c r="BE43" s="167">
        <f>IF(AZ43=5,G43,0)</f>
        <v>0</v>
      </c>
      <c r="CA43" s="195">
        <v>1</v>
      </c>
      <c r="CB43" s="195">
        <v>1</v>
      </c>
      <c r="CZ43" s="167">
        <v>0.1008</v>
      </c>
    </row>
    <row r="44" spans="1:104" ht="22.5">
      <c r="A44" s="196">
        <v>19</v>
      </c>
      <c r="B44" s="197" t="s">
        <v>140</v>
      </c>
      <c r="C44" s="198" t="s">
        <v>141</v>
      </c>
      <c r="D44" s="199" t="s">
        <v>84</v>
      </c>
      <c r="E44" s="200">
        <v>561.54</v>
      </c>
      <c r="F44" s="200">
        <v>0</v>
      </c>
      <c r="G44" s="201">
        <f>E44*F44</f>
        <v>0</v>
      </c>
      <c r="O44" s="195">
        <v>2</v>
      </c>
      <c r="AA44" s="167">
        <v>1</v>
      </c>
      <c r="AB44" s="167">
        <v>1</v>
      </c>
      <c r="AC44" s="167">
        <v>1</v>
      </c>
      <c r="AZ44" s="167">
        <v>1</v>
      </c>
      <c r="BA44" s="167">
        <f>IF(AZ44=1,G44,0)</f>
        <v>0</v>
      </c>
      <c r="BB44" s="167">
        <f>IF(AZ44=2,G44,0)</f>
        <v>0</v>
      </c>
      <c r="BC44" s="167">
        <f>IF(AZ44=3,G44,0)</f>
        <v>0</v>
      </c>
      <c r="BD44" s="167">
        <f>IF(AZ44=4,G44,0)</f>
        <v>0</v>
      </c>
      <c r="BE44" s="167">
        <f>IF(AZ44=5,G44,0)</f>
        <v>0</v>
      </c>
      <c r="CA44" s="195">
        <v>1</v>
      </c>
      <c r="CB44" s="195">
        <v>1</v>
      </c>
      <c r="CZ44" s="167">
        <v>0.378</v>
      </c>
    </row>
    <row r="45" spans="1:15" ht="12.75">
      <c r="A45" s="202"/>
      <c r="B45" s="208"/>
      <c r="C45" s="209" t="s">
        <v>114</v>
      </c>
      <c r="D45" s="210"/>
      <c r="E45" s="211">
        <v>320.88</v>
      </c>
      <c r="F45" s="212"/>
      <c r="G45" s="213"/>
      <c r="M45" s="207" t="s">
        <v>114</v>
      </c>
      <c r="O45" s="195"/>
    </row>
    <row r="46" spans="1:15" ht="12.75">
      <c r="A46" s="202"/>
      <c r="B46" s="208"/>
      <c r="C46" s="209" t="s">
        <v>85</v>
      </c>
      <c r="D46" s="210"/>
      <c r="E46" s="211">
        <v>240.66</v>
      </c>
      <c r="F46" s="212"/>
      <c r="G46" s="213"/>
      <c r="M46" s="207" t="s">
        <v>85</v>
      </c>
      <c r="O46" s="195"/>
    </row>
    <row r="47" spans="1:104" ht="12.75">
      <c r="A47" s="196">
        <v>20</v>
      </c>
      <c r="B47" s="197" t="s">
        <v>142</v>
      </c>
      <c r="C47" s="198" t="s">
        <v>143</v>
      </c>
      <c r="D47" s="199" t="s">
        <v>84</v>
      </c>
      <c r="E47" s="200">
        <v>240.66</v>
      </c>
      <c r="F47" s="200">
        <v>0</v>
      </c>
      <c r="G47" s="201">
        <f>E47*F47</f>
        <v>0</v>
      </c>
      <c r="O47" s="195">
        <v>2</v>
      </c>
      <c r="AA47" s="167">
        <v>1</v>
      </c>
      <c r="AB47" s="167">
        <v>1</v>
      </c>
      <c r="AC47" s="167">
        <v>1</v>
      </c>
      <c r="AZ47" s="167">
        <v>1</v>
      </c>
      <c r="BA47" s="167">
        <f>IF(AZ47=1,G47,0)</f>
        <v>0</v>
      </c>
      <c r="BB47" s="167">
        <f>IF(AZ47=2,G47,0)</f>
        <v>0</v>
      </c>
      <c r="BC47" s="167">
        <f>IF(AZ47=3,G47,0)</f>
        <v>0</v>
      </c>
      <c r="BD47" s="167">
        <f>IF(AZ47=4,G47,0)</f>
        <v>0</v>
      </c>
      <c r="BE47" s="167">
        <f>IF(AZ47=5,G47,0)</f>
        <v>0</v>
      </c>
      <c r="CA47" s="195">
        <v>1</v>
      </c>
      <c r="CB47" s="195">
        <v>1</v>
      </c>
      <c r="CZ47" s="167">
        <v>0.0739</v>
      </c>
    </row>
    <row r="48" spans="1:15" ht="12.75">
      <c r="A48" s="202"/>
      <c r="B48" s="208"/>
      <c r="C48" s="209" t="s">
        <v>85</v>
      </c>
      <c r="D48" s="210"/>
      <c r="E48" s="211">
        <v>240.66</v>
      </c>
      <c r="F48" s="212"/>
      <c r="G48" s="213"/>
      <c r="M48" s="207" t="s">
        <v>85</v>
      </c>
      <c r="O48" s="195"/>
    </row>
    <row r="49" spans="1:104" ht="12.75">
      <c r="A49" s="196">
        <v>21</v>
      </c>
      <c r="B49" s="197" t="s">
        <v>144</v>
      </c>
      <c r="C49" s="198" t="s">
        <v>145</v>
      </c>
      <c r="D49" s="199" t="s">
        <v>91</v>
      </c>
      <c r="E49" s="200">
        <v>1.8</v>
      </c>
      <c r="F49" s="200">
        <v>0</v>
      </c>
      <c r="G49" s="201">
        <f>E49*F49</f>
        <v>0</v>
      </c>
      <c r="O49" s="195">
        <v>2</v>
      </c>
      <c r="AA49" s="167">
        <v>1</v>
      </c>
      <c r="AB49" s="167">
        <v>1</v>
      </c>
      <c r="AC49" s="167">
        <v>1</v>
      </c>
      <c r="AZ49" s="167">
        <v>1</v>
      </c>
      <c r="BA49" s="167">
        <f>IF(AZ49=1,G49,0)</f>
        <v>0</v>
      </c>
      <c r="BB49" s="167">
        <f>IF(AZ49=2,G49,0)</f>
        <v>0</v>
      </c>
      <c r="BC49" s="167">
        <f>IF(AZ49=3,G49,0)</f>
        <v>0</v>
      </c>
      <c r="BD49" s="167">
        <f>IF(AZ49=4,G49,0)</f>
        <v>0</v>
      </c>
      <c r="BE49" s="167">
        <f>IF(AZ49=5,G49,0)</f>
        <v>0</v>
      </c>
      <c r="CA49" s="195">
        <v>1</v>
      </c>
      <c r="CB49" s="195">
        <v>1</v>
      </c>
      <c r="CZ49" s="167">
        <v>0.00036</v>
      </c>
    </row>
    <row r="50" spans="1:104" ht="12.75">
      <c r="A50" s="196">
        <v>22</v>
      </c>
      <c r="B50" s="197" t="s">
        <v>146</v>
      </c>
      <c r="C50" s="198" t="s">
        <v>147</v>
      </c>
      <c r="D50" s="199" t="s">
        <v>91</v>
      </c>
      <c r="E50" s="200">
        <v>267.4</v>
      </c>
      <c r="F50" s="200">
        <v>0</v>
      </c>
      <c r="G50" s="201">
        <f>E50*F50</f>
        <v>0</v>
      </c>
      <c r="O50" s="195">
        <v>2</v>
      </c>
      <c r="AA50" s="167">
        <v>1</v>
      </c>
      <c r="AB50" s="167">
        <v>1</v>
      </c>
      <c r="AC50" s="167">
        <v>1</v>
      </c>
      <c r="AZ50" s="167">
        <v>1</v>
      </c>
      <c r="BA50" s="167">
        <f>IF(AZ50=1,G50,0)</f>
        <v>0</v>
      </c>
      <c r="BB50" s="167">
        <f>IF(AZ50=2,G50,0)</f>
        <v>0</v>
      </c>
      <c r="BC50" s="167">
        <f>IF(AZ50=3,G50,0)</f>
        <v>0</v>
      </c>
      <c r="BD50" s="167">
        <f>IF(AZ50=4,G50,0)</f>
        <v>0</v>
      </c>
      <c r="BE50" s="167">
        <f>IF(AZ50=5,G50,0)</f>
        <v>0</v>
      </c>
      <c r="CA50" s="195">
        <v>1</v>
      </c>
      <c r="CB50" s="195">
        <v>1</v>
      </c>
      <c r="CZ50" s="167">
        <v>0.188</v>
      </c>
    </row>
    <row r="51" spans="1:15" ht="12.75">
      <c r="A51" s="202"/>
      <c r="B51" s="208"/>
      <c r="C51" s="209" t="s">
        <v>92</v>
      </c>
      <c r="D51" s="210"/>
      <c r="E51" s="211">
        <v>267.4</v>
      </c>
      <c r="F51" s="212"/>
      <c r="G51" s="213"/>
      <c r="M51" s="207" t="s">
        <v>92</v>
      </c>
      <c r="O51" s="195"/>
    </row>
    <row r="52" spans="1:104" ht="12.75">
      <c r="A52" s="196">
        <v>23</v>
      </c>
      <c r="B52" s="197" t="s">
        <v>148</v>
      </c>
      <c r="C52" s="198" t="s">
        <v>149</v>
      </c>
      <c r="D52" s="199" t="s">
        <v>91</v>
      </c>
      <c r="E52" s="200">
        <v>0.5</v>
      </c>
      <c r="F52" s="200">
        <v>0</v>
      </c>
      <c r="G52" s="201">
        <f>E52*F52</f>
        <v>0</v>
      </c>
      <c r="O52" s="195">
        <v>2</v>
      </c>
      <c r="AA52" s="167">
        <v>1</v>
      </c>
      <c r="AB52" s="167">
        <v>1</v>
      </c>
      <c r="AC52" s="167">
        <v>1</v>
      </c>
      <c r="AZ52" s="167">
        <v>1</v>
      </c>
      <c r="BA52" s="167">
        <f>IF(AZ52=1,G52,0)</f>
        <v>0</v>
      </c>
      <c r="BB52" s="167">
        <f>IF(AZ52=2,G52,0)</f>
        <v>0</v>
      </c>
      <c r="BC52" s="167">
        <f>IF(AZ52=3,G52,0)</f>
        <v>0</v>
      </c>
      <c r="BD52" s="167">
        <f>IF(AZ52=4,G52,0)</f>
        <v>0</v>
      </c>
      <c r="BE52" s="167">
        <f>IF(AZ52=5,G52,0)</f>
        <v>0</v>
      </c>
      <c r="CA52" s="195">
        <v>1</v>
      </c>
      <c r="CB52" s="195">
        <v>1</v>
      </c>
      <c r="CZ52" s="167">
        <v>0</v>
      </c>
    </row>
    <row r="53" spans="1:15" ht="12.75">
      <c r="A53" s="202"/>
      <c r="B53" s="208"/>
      <c r="C53" s="209" t="s">
        <v>150</v>
      </c>
      <c r="D53" s="210"/>
      <c r="E53" s="211">
        <v>0.5</v>
      </c>
      <c r="F53" s="212"/>
      <c r="G53" s="213"/>
      <c r="M53" s="207" t="s">
        <v>150</v>
      </c>
      <c r="O53" s="195"/>
    </row>
    <row r="54" spans="1:104" ht="22.5">
      <c r="A54" s="196">
        <v>24</v>
      </c>
      <c r="B54" s="197" t="s">
        <v>151</v>
      </c>
      <c r="C54" s="198" t="s">
        <v>152</v>
      </c>
      <c r="D54" s="199" t="s">
        <v>84</v>
      </c>
      <c r="E54" s="200">
        <v>1.8</v>
      </c>
      <c r="F54" s="200">
        <v>0</v>
      </c>
      <c r="G54" s="201">
        <f>E54*F54</f>
        <v>0</v>
      </c>
      <c r="O54" s="195">
        <v>2</v>
      </c>
      <c r="AA54" s="167">
        <v>12</v>
      </c>
      <c r="AB54" s="167">
        <v>0</v>
      </c>
      <c r="AC54" s="167">
        <v>21</v>
      </c>
      <c r="AZ54" s="167">
        <v>1</v>
      </c>
      <c r="BA54" s="167">
        <f>IF(AZ54=1,G54,0)</f>
        <v>0</v>
      </c>
      <c r="BB54" s="167">
        <f>IF(AZ54=2,G54,0)</f>
        <v>0</v>
      </c>
      <c r="BC54" s="167">
        <f>IF(AZ54=3,G54,0)</f>
        <v>0</v>
      </c>
      <c r="BD54" s="167">
        <f>IF(AZ54=4,G54,0)</f>
        <v>0</v>
      </c>
      <c r="BE54" s="167">
        <f>IF(AZ54=5,G54,0)</f>
        <v>0</v>
      </c>
      <c r="CA54" s="195">
        <v>12</v>
      </c>
      <c r="CB54" s="195">
        <v>0</v>
      </c>
      <c r="CZ54" s="167">
        <v>0</v>
      </c>
    </row>
    <row r="55" spans="1:15" ht="12.75">
      <c r="A55" s="202"/>
      <c r="B55" s="208"/>
      <c r="C55" s="209" t="s">
        <v>153</v>
      </c>
      <c r="D55" s="210"/>
      <c r="E55" s="211">
        <v>1.8</v>
      </c>
      <c r="F55" s="212"/>
      <c r="G55" s="213"/>
      <c r="M55" s="207" t="s">
        <v>153</v>
      </c>
      <c r="O55" s="195"/>
    </row>
    <row r="56" spans="1:104" ht="12.75">
      <c r="A56" s="196">
        <v>25</v>
      </c>
      <c r="B56" s="197" t="s">
        <v>154</v>
      </c>
      <c r="C56" s="198" t="s">
        <v>155</v>
      </c>
      <c r="D56" s="199" t="s">
        <v>156</v>
      </c>
      <c r="E56" s="200">
        <v>270.68</v>
      </c>
      <c r="F56" s="200">
        <v>0</v>
      </c>
      <c r="G56" s="201">
        <f>E56*F56</f>
        <v>0</v>
      </c>
      <c r="O56" s="195">
        <v>2</v>
      </c>
      <c r="AA56" s="167">
        <v>3</v>
      </c>
      <c r="AB56" s="167">
        <v>0</v>
      </c>
      <c r="AC56" s="167">
        <v>59217421</v>
      </c>
      <c r="AZ56" s="167">
        <v>1</v>
      </c>
      <c r="BA56" s="167">
        <f>IF(AZ56=1,G56,0)</f>
        <v>0</v>
      </c>
      <c r="BB56" s="167">
        <f>IF(AZ56=2,G56,0)</f>
        <v>0</v>
      </c>
      <c r="BC56" s="167">
        <f>IF(AZ56=3,G56,0)</f>
        <v>0</v>
      </c>
      <c r="BD56" s="167">
        <f>IF(AZ56=4,G56,0)</f>
        <v>0</v>
      </c>
      <c r="BE56" s="167">
        <f>IF(AZ56=5,G56,0)</f>
        <v>0</v>
      </c>
      <c r="CA56" s="195">
        <v>3</v>
      </c>
      <c r="CB56" s="195">
        <v>0</v>
      </c>
      <c r="CZ56" s="167">
        <v>0.06</v>
      </c>
    </row>
    <row r="57" spans="1:15" ht="12.75">
      <c r="A57" s="202"/>
      <c r="B57" s="208"/>
      <c r="C57" s="209" t="s">
        <v>157</v>
      </c>
      <c r="D57" s="210"/>
      <c r="E57" s="211">
        <v>270.68</v>
      </c>
      <c r="F57" s="212"/>
      <c r="G57" s="213"/>
      <c r="M57" s="207" t="s">
        <v>157</v>
      </c>
      <c r="O57" s="195"/>
    </row>
    <row r="58" spans="1:104" ht="12.75">
      <c r="A58" s="196">
        <v>26</v>
      </c>
      <c r="B58" s="197" t="s">
        <v>158</v>
      </c>
      <c r="C58" s="198" t="s">
        <v>159</v>
      </c>
      <c r="D58" s="199" t="s">
        <v>84</v>
      </c>
      <c r="E58" s="200">
        <v>13.5037</v>
      </c>
      <c r="F58" s="200">
        <v>0</v>
      </c>
      <c r="G58" s="201">
        <f>E58*F58</f>
        <v>0</v>
      </c>
      <c r="O58" s="195">
        <v>2</v>
      </c>
      <c r="AA58" s="167">
        <v>3</v>
      </c>
      <c r="AB58" s="167">
        <v>1</v>
      </c>
      <c r="AC58" s="167">
        <v>592451170</v>
      </c>
      <c r="AZ58" s="167">
        <v>1</v>
      </c>
      <c r="BA58" s="167">
        <f>IF(AZ58=1,G58,0)</f>
        <v>0</v>
      </c>
      <c r="BB58" s="167">
        <f>IF(AZ58=2,G58,0)</f>
        <v>0</v>
      </c>
      <c r="BC58" s="167">
        <f>IF(AZ58=3,G58,0)</f>
        <v>0</v>
      </c>
      <c r="BD58" s="167">
        <f>IF(AZ58=4,G58,0)</f>
        <v>0</v>
      </c>
      <c r="BE58" s="167">
        <f>IF(AZ58=5,G58,0)</f>
        <v>0</v>
      </c>
      <c r="CA58" s="195">
        <v>3</v>
      </c>
      <c r="CB58" s="195">
        <v>1</v>
      </c>
      <c r="CZ58" s="167">
        <v>0.17245</v>
      </c>
    </row>
    <row r="59" spans="1:15" ht="12.75">
      <c r="A59" s="202"/>
      <c r="B59" s="208"/>
      <c r="C59" s="209" t="s">
        <v>160</v>
      </c>
      <c r="D59" s="210"/>
      <c r="E59" s="211">
        <v>13.5037</v>
      </c>
      <c r="F59" s="212"/>
      <c r="G59" s="213"/>
      <c r="M59" s="207" t="s">
        <v>160</v>
      </c>
      <c r="O59" s="195"/>
    </row>
    <row r="60" spans="1:104" ht="12.75">
      <c r="A60" s="196">
        <v>27</v>
      </c>
      <c r="B60" s="197" t="s">
        <v>161</v>
      </c>
      <c r="C60" s="198" t="s">
        <v>162</v>
      </c>
      <c r="D60" s="199" t="s">
        <v>84</v>
      </c>
      <c r="E60" s="200">
        <v>229.6966</v>
      </c>
      <c r="F60" s="200">
        <v>0</v>
      </c>
      <c r="G60" s="201">
        <f>E60*F60</f>
        <v>0</v>
      </c>
      <c r="O60" s="195">
        <v>2</v>
      </c>
      <c r="AA60" s="167">
        <v>3</v>
      </c>
      <c r="AB60" s="167">
        <v>1</v>
      </c>
      <c r="AC60" s="167">
        <v>5924511910</v>
      </c>
      <c r="AZ60" s="167">
        <v>1</v>
      </c>
      <c r="BA60" s="167">
        <f>IF(AZ60=1,G60,0)</f>
        <v>0</v>
      </c>
      <c r="BB60" s="167">
        <f>IF(AZ60=2,G60,0)</f>
        <v>0</v>
      </c>
      <c r="BC60" s="167">
        <f>IF(AZ60=3,G60,0)</f>
        <v>0</v>
      </c>
      <c r="BD60" s="167">
        <f>IF(AZ60=4,G60,0)</f>
        <v>0</v>
      </c>
      <c r="BE60" s="167">
        <f>IF(AZ60=5,G60,0)</f>
        <v>0</v>
      </c>
      <c r="CA60" s="195">
        <v>3</v>
      </c>
      <c r="CB60" s="195">
        <v>1</v>
      </c>
      <c r="CZ60" s="167">
        <v>0.175</v>
      </c>
    </row>
    <row r="61" spans="1:15" ht="12.75">
      <c r="A61" s="202"/>
      <c r="B61" s="208"/>
      <c r="C61" s="209" t="s">
        <v>163</v>
      </c>
      <c r="D61" s="210"/>
      <c r="E61" s="211">
        <v>243.0666</v>
      </c>
      <c r="F61" s="212"/>
      <c r="G61" s="213"/>
      <c r="M61" s="207" t="s">
        <v>163</v>
      </c>
      <c r="O61" s="195"/>
    </row>
    <row r="62" spans="1:15" ht="12.75">
      <c r="A62" s="202"/>
      <c r="B62" s="208"/>
      <c r="C62" s="209" t="s">
        <v>164</v>
      </c>
      <c r="D62" s="210"/>
      <c r="E62" s="211">
        <v>-13.37</v>
      </c>
      <c r="F62" s="212"/>
      <c r="G62" s="213"/>
      <c r="M62" s="234">
        <v>-133700</v>
      </c>
      <c r="O62" s="195"/>
    </row>
    <row r="63" spans="1:57" ht="12.75">
      <c r="A63" s="214"/>
      <c r="B63" s="215" t="s">
        <v>76</v>
      </c>
      <c r="C63" s="216" t="str">
        <f>CONCATENATE(B42," ",C42)</f>
        <v>5 Komunikace</v>
      </c>
      <c r="D63" s="217"/>
      <c r="E63" s="218"/>
      <c r="F63" s="219"/>
      <c r="G63" s="220">
        <f>SUM(G42:G62)</f>
        <v>0</v>
      </c>
      <c r="O63" s="195">
        <v>4</v>
      </c>
      <c r="BA63" s="221">
        <f>SUM(BA42:BA62)</f>
        <v>0</v>
      </c>
      <c r="BB63" s="221">
        <f>SUM(BB42:BB62)</f>
        <v>0</v>
      </c>
      <c r="BC63" s="221">
        <f>SUM(BC42:BC62)</f>
        <v>0</v>
      </c>
      <c r="BD63" s="221">
        <f>SUM(BD42:BD62)</f>
        <v>0</v>
      </c>
      <c r="BE63" s="221">
        <f>SUM(BE42:BE62)</f>
        <v>0</v>
      </c>
    </row>
    <row r="64" spans="1:15" ht="12.75">
      <c r="A64" s="188" t="s">
        <v>72</v>
      </c>
      <c r="B64" s="189" t="s">
        <v>165</v>
      </c>
      <c r="C64" s="190" t="s">
        <v>166</v>
      </c>
      <c r="D64" s="191"/>
      <c r="E64" s="192"/>
      <c r="F64" s="192"/>
      <c r="G64" s="193"/>
      <c r="H64" s="194"/>
      <c r="I64" s="194"/>
      <c r="O64" s="195">
        <v>1</v>
      </c>
    </row>
    <row r="65" spans="1:104" ht="12.75">
      <c r="A65" s="196">
        <v>28</v>
      </c>
      <c r="B65" s="197" t="s">
        <v>167</v>
      </c>
      <c r="C65" s="198" t="s">
        <v>168</v>
      </c>
      <c r="D65" s="199" t="s">
        <v>110</v>
      </c>
      <c r="E65" s="200">
        <v>408.270710065</v>
      </c>
      <c r="F65" s="200">
        <v>0</v>
      </c>
      <c r="G65" s="201">
        <f>E65*F65</f>
        <v>0</v>
      </c>
      <c r="O65" s="195">
        <v>2</v>
      </c>
      <c r="AA65" s="167">
        <v>7</v>
      </c>
      <c r="AB65" s="167">
        <v>1</v>
      </c>
      <c r="AC65" s="167">
        <v>2</v>
      </c>
      <c r="AZ65" s="167">
        <v>1</v>
      </c>
      <c r="BA65" s="167">
        <f>IF(AZ65=1,G65,0)</f>
        <v>0</v>
      </c>
      <c r="BB65" s="167">
        <f>IF(AZ65=2,G65,0)</f>
        <v>0</v>
      </c>
      <c r="BC65" s="167">
        <f>IF(AZ65=3,G65,0)</f>
        <v>0</v>
      </c>
      <c r="BD65" s="167">
        <f>IF(AZ65=4,G65,0)</f>
        <v>0</v>
      </c>
      <c r="BE65" s="167">
        <f>IF(AZ65=5,G65,0)</f>
        <v>0</v>
      </c>
      <c r="CA65" s="195">
        <v>7</v>
      </c>
      <c r="CB65" s="195">
        <v>1</v>
      </c>
      <c r="CZ65" s="167">
        <v>0</v>
      </c>
    </row>
    <row r="66" spans="1:57" ht="12.75">
      <c r="A66" s="214"/>
      <c r="B66" s="215" t="s">
        <v>76</v>
      </c>
      <c r="C66" s="216" t="str">
        <f>CONCATENATE(B64," ",C64)</f>
        <v>99 Staveništní přesun hmot</v>
      </c>
      <c r="D66" s="217"/>
      <c r="E66" s="218"/>
      <c r="F66" s="219"/>
      <c r="G66" s="220">
        <f>SUM(G64:G65)</f>
        <v>0</v>
      </c>
      <c r="O66" s="195">
        <v>4</v>
      </c>
      <c r="BA66" s="221">
        <f>SUM(BA64:BA65)</f>
        <v>0</v>
      </c>
      <c r="BB66" s="221">
        <f>SUM(BB64:BB65)</f>
        <v>0</v>
      </c>
      <c r="BC66" s="221">
        <f>SUM(BC64:BC65)</f>
        <v>0</v>
      </c>
      <c r="BD66" s="221">
        <f>SUM(BD64:BD65)</f>
        <v>0</v>
      </c>
      <c r="BE66" s="221">
        <f>SUM(BE64:BE65)</f>
        <v>0</v>
      </c>
    </row>
    <row r="67" spans="1:15" ht="12.75">
      <c r="A67" s="188" t="s">
        <v>72</v>
      </c>
      <c r="B67" s="189" t="s">
        <v>169</v>
      </c>
      <c r="C67" s="190" t="s">
        <v>170</v>
      </c>
      <c r="D67" s="191"/>
      <c r="E67" s="192"/>
      <c r="F67" s="192"/>
      <c r="G67" s="193"/>
      <c r="H67" s="194"/>
      <c r="I67" s="194"/>
      <c r="O67" s="195">
        <v>1</v>
      </c>
    </row>
    <row r="68" spans="1:104" ht="12.75">
      <c r="A68" s="196">
        <v>29</v>
      </c>
      <c r="B68" s="197" t="s">
        <v>171</v>
      </c>
      <c r="C68" s="198" t="s">
        <v>172</v>
      </c>
      <c r="D68" s="199" t="s">
        <v>110</v>
      </c>
      <c r="E68" s="200">
        <v>239.43931</v>
      </c>
      <c r="F68" s="200">
        <v>0</v>
      </c>
      <c r="G68" s="201">
        <f>E68*F68</f>
        <v>0</v>
      </c>
      <c r="O68" s="195">
        <v>2</v>
      </c>
      <c r="AA68" s="167">
        <v>8</v>
      </c>
      <c r="AB68" s="167">
        <v>0</v>
      </c>
      <c r="AC68" s="167">
        <v>3</v>
      </c>
      <c r="AZ68" s="167">
        <v>1</v>
      </c>
      <c r="BA68" s="167">
        <f>IF(AZ68=1,G68,0)</f>
        <v>0</v>
      </c>
      <c r="BB68" s="167">
        <f>IF(AZ68=2,G68,0)</f>
        <v>0</v>
      </c>
      <c r="BC68" s="167">
        <f>IF(AZ68=3,G68,0)</f>
        <v>0</v>
      </c>
      <c r="BD68" s="167">
        <f>IF(AZ68=4,G68,0)</f>
        <v>0</v>
      </c>
      <c r="BE68" s="167">
        <f>IF(AZ68=5,G68,0)</f>
        <v>0</v>
      </c>
      <c r="CA68" s="195">
        <v>8</v>
      </c>
      <c r="CB68" s="195">
        <v>0</v>
      </c>
      <c r="CZ68" s="167">
        <v>0</v>
      </c>
    </row>
    <row r="69" spans="1:104" ht="12.75">
      <c r="A69" s="196">
        <v>30</v>
      </c>
      <c r="B69" s="197" t="s">
        <v>173</v>
      </c>
      <c r="C69" s="198" t="s">
        <v>174</v>
      </c>
      <c r="D69" s="199" t="s">
        <v>110</v>
      </c>
      <c r="E69" s="200">
        <v>2154.95379</v>
      </c>
      <c r="F69" s="200">
        <v>0</v>
      </c>
      <c r="G69" s="201">
        <f>E69*F69</f>
        <v>0</v>
      </c>
      <c r="O69" s="195">
        <v>2</v>
      </c>
      <c r="AA69" s="167">
        <v>8</v>
      </c>
      <c r="AB69" s="167">
        <v>0</v>
      </c>
      <c r="AC69" s="167">
        <v>3</v>
      </c>
      <c r="AZ69" s="167">
        <v>1</v>
      </c>
      <c r="BA69" s="167">
        <f>IF(AZ69=1,G69,0)</f>
        <v>0</v>
      </c>
      <c r="BB69" s="167">
        <f>IF(AZ69=2,G69,0)</f>
        <v>0</v>
      </c>
      <c r="BC69" s="167">
        <f>IF(AZ69=3,G69,0)</f>
        <v>0</v>
      </c>
      <c r="BD69" s="167">
        <f>IF(AZ69=4,G69,0)</f>
        <v>0</v>
      </c>
      <c r="BE69" s="167">
        <f>IF(AZ69=5,G69,0)</f>
        <v>0</v>
      </c>
      <c r="CA69" s="195">
        <v>8</v>
      </c>
      <c r="CB69" s="195">
        <v>0</v>
      </c>
      <c r="CZ69" s="167">
        <v>0</v>
      </c>
    </row>
    <row r="70" spans="1:104" ht="12.75">
      <c r="A70" s="196">
        <v>31</v>
      </c>
      <c r="B70" s="197" t="s">
        <v>175</v>
      </c>
      <c r="C70" s="198" t="s">
        <v>176</v>
      </c>
      <c r="D70" s="199" t="s">
        <v>110</v>
      </c>
      <c r="E70" s="200">
        <v>239.43931</v>
      </c>
      <c r="F70" s="200">
        <v>0</v>
      </c>
      <c r="G70" s="201">
        <f>E70*F70</f>
        <v>0</v>
      </c>
      <c r="O70" s="195">
        <v>2</v>
      </c>
      <c r="AA70" s="167">
        <v>8</v>
      </c>
      <c r="AB70" s="167">
        <v>0</v>
      </c>
      <c r="AC70" s="167">
        <v>3</v>
      </c>
      <c r="AZ70" s="167">
        <v>1</v>
      </c>
      <c r="BA70" s="167">
        <f>IF(AZ70=1,G70,0)</f>
        <v>0</v>
      </c>
      <c r="BB70" s="167">
        <f>IF(AZ70=2,G70,0)</f>
        <v>0</v>
      </c>
      <c r="BC70" s="167">
        <f>IF(AZ70=3,G70,0)</f>
        <v>0</v>
      </c>
      <c r="BD70" s="167">
        <f>IF(AZ70=4,G70,0)</f>
        <v>0</v>
      </c>
      <c r="BE70" s="167">
        <f>IF(AZ70=5,G70,0)</f>
        <v>0</v>
      </c>
      <c r="CA70" s="195">
        <v>8</v>
      </c>
      <c r="CB70" s="195">
        <v>0</v>
      </c>
      <c r="CZ70" s="167">
        <v>0</v>
      </c>
    </row>
    <row r="71" spans="1:104" ht="12.75">
      <c r="A71" s="196">
        <v>32</v>
      </c>
      <c r="B71" s="197" t="s">
        <v>177</v>
      </c>
      <c r="C71" s="198" t="s">
        <v>178</v>
      </c>
      <c r="D71" s="199" t="s">
        <v>110</v>
      </c>
      <c r="E71" s="200">
        <v>239.43931</v>
      </c>
      <c r="F71" s="200">
        <v>0</v>
      </c>
      <c r="G71" s="201">
        <f>E71*F71</f>
        <v>0</v>
      </c>
      <c r="O71" s="195">
        <v>2</v>
      </c>
      <c r="AA71" s="167">
        <v>8</v>
      </c>
      <c r="AB71" s="167">
        <v>0</v>
      </c>
      <c r="AC71" s="167">
        <v>3</v>
      </c>
      <c r="AZ71" s="167">
        <v>1</v>
      </c>
      <c r="BA71" s="167">
        <f>IF(AZ71=1,G71,0)</f>
        <v>0</v>
      </c>
      <c r="BB71" s="167">
        <f>IF(AZ71=2,G71,0)</f>
        <v>0</v>
      </c>
      <c r="BC71" s="167">
        <f>IF(AZ71=3,G71,0)</f>
        <v>0</v>
      </c>
      <c r="BD71" s="167">
        <f>IF(AZ71=4,G71,0)</f>
        <v>0</v>
      </c>
      <c r="BE71" s="167">
        <f>IF(AZ71=5,G71,0)</f>
        <v>0</v>
      </c>
      <c r="CA71" s="195">
        <v>8</v>
      </c>
      <c r="CB71" s="195">
        <v>0</v>
      </c>
      <c r="CZ71" s="167">
        <v>0</v>
      </c>
    </row>
    <row r="72" spans="1:57" ht="12.75">
      <c r="A72" s="214"/>
      <c r="B72" s="215" t="s">
        <v>76</v>
      </c>
      <c r="C72" s="216" t="str">
        <f>CONCATENATE(B67," ",C67)</f>
        <v>D96 Přesuny suti a vybouraných hmot</v>
      </c>
      <c r="D72" s="217"/>
      <c r="E72" s="218"/>
      <c r="F72" s="219"/>
      <c r="G72" s="220">
        <f>SUM(G67:G71)</f>
        <v>0</v>
      </c>
      <c r="O72" s="195">
        <v>4</v>
      </c>
      <c r="BA72" s="221">
        <f>SUM(BA67:BA71)</f>
        <v>0</v>
      </c>
      <c r="BB72" s="221">
        <f>SUM(BB67:BB71)</f>
        <v>0</v>
      </c>
      <c r="BC72" s="221">
        <f>SUM(BC67:BC71)</f>
        <v>0</v>
      </c>
      <c r="BD72" s="221">
        <f>SUM(BD67:BD71)</f>
        <v>0</v>
      </c>
      <c r="BE72" s="221">
        <f>SUM(BE67:BE71)</f>
        <v>0</v>
      </c>
    </row>
    <row r="73" spans="1:15" ht="12.75">
      <c r="A73" s="188" t="s">
        <v>72</v>
      </c>
      <c r="B73" s="189" t="s">
        <v>179</v>
      </c>
      <c r="C73" s="190" t="s">
        <v>180</v>
      </c>
      <c r="D73" s="191"/>
      <c r="E73" s="192"/>
      <c r="F73" s="192"/>
      <c r="G73" s="193"/>
      <c r="H73" s="194"/>
      <c r="I73" s="194"/>
      <c r="O73" s="195">
        <v>1</v>
      </c>
    </row>
    <row r="74" spans="1:104" ht="12.75">
      <c r="A74" s="196">
        <v>33</v>
      </c>
      <c r="B74" s="197" t="s">
        <v>181</v>
      </c>
      <c r="C74" s="198" t="s">
        <v>182</v>
      </c>
      <c r="D74" s="199" t="s">
        <v>183</v>
      </c>
      <c r="E74" s="200">
        <v>1</v>
      </c>
      <c r="F74" s="200">
        <v>0</v>
      </c>
      <c r="G74" s="201">
        <f>E74*F74</f>
        <v>0</v>
      </c>
      <c r="O74" s="195">
        <v>2</v>
      </c>
      <c r="AA74" s="167">
        <v>1</v>
      </c>
      <c r="AB74" s="167">
        <v>1</v>
      </c>
      <c r="AC74" s="167">
        <v>1</v>
      </c>
      <c r="AZ74" s="167">
        <v>1</v>
      </c>
      <c r="BA74" s="167">
        <f>IF(AZ74=1,G74,0)</f>
        <v>0</v>
      </c>
      <c r="BB74" s="167">
        <f>IF(AZ74=2,G74,0)</f>
        <v>0</v>
      </c>
      <c r="BC74" s="167">
        <f>IF(AZ74=3,G74,0)</f>
        <v>0</v>
      </c>
      <c r="BD74" s="167">
        <f>IF(AZ74=4,G74,0)</f>
        <v>0</v>
      </c>
      <c r="BE74" s="167">
        <f>IF(AZ74=5,G74,0)</f>
        <v>0</v>
      </c>
      <c r="CA74" s="195">
        <v>1</v>
      </c>
      <c r="CB74" s="195">
        <v>1</v>
      </c>
      <c r="CZ74" s="167">
        <v>0</v>
      </c>
    </row>
    <row r="75" spans="1:104" ht="12.75">
      <c r="A75" s="196">
        <v>34</v>
      </c>
      <c r="B75" s="197" t="s">
        <v>184</v>
      </c>
      <c r="C75" s="198" t="s">
        <v>185</v>
      </c>
      <c r="D75" s="199" t="s">
        <v>183</v>
      </c>
      <c r="E75" s="200">
        <v>1</v>
      </c>
      <c r="F75" s="200">
        <v>0</v>
      </c>
      <c r="G75" s="201">
        <f>E75*F75</f>
        <v>0</v>
      </c>
      <c r="O75" s="195">
        <v>2</v>
      </c>
      <c r="AA75" s="167">
        <v>1</v>
      </c>
      <c r="AB75" s="167">
        <v>1</v>
      </c>
      <c r="AC75" s="167">
        <v>1</v>
      </c>
      <c r="AZ75" s="167">
        <v>1</v>
      </c>
      <c r="BA75" s="167">
        <f>IF(AZ75=1,G75,0)</f>
        <v>0</v>
      </c>
      <c r="BB75" s="167">
        <f>IF(AZ75=2,G75,0)</f>
        <v>0</v>
      </c>
      <c r="BC75" s="167">
        <f>IF(AZ75=3,G75,0)</f>
        <v>0</v>
      </c>
      <c r="BD75" s="167">
        <f>IF(AZ75=4,G75,0)</f>
        <v>0</v>
      </c>
      <c r="BE75" s="167">
        <f>IF(AZ75=5,G75,0)</f>
        <v>0</v>
      </c>
      <c r="CA75" s="195">
        <v>1</v>
      </c>
      <c r="CB75" s="195">
        <v>1</v>
      </c>
      <c r="CZ75" s="167">
        <v>0</v>
      </c>
    </row>
    <row r="76" spans="1:104" ht="12.75">
      <c r="A76" s="196">
        <v>35</v>
      </c>
      <c r="B76" s="197" t="s">
        <v>186</v>
      </c>
      <c r="C76" s="198" t="s">
        <v>187</v>
      </c>
      <c r="D76" s="199" t="s">
        <v>183</v>
      </c>
      <c r="E76" s="200">
        <v>1</v>
      </c>
      <c r="F76" s="200">
        <v>0</v>
      </c>
      <c r="G76" s="201">
        <f>E76*F76</f>
        <v>0</v>
      </c>
      <c r="O76" s="195">
        <v>2</v>
      </c>
      <c r="AA76" s="167">
        <v>1</v>
      </c>
      <c r="AB76" s="167">
        <v>1</v>
      </c>
      <c r="AC76" s="167">
        <v>1</v>
      </c>
      <c r="AZ76" s="167">
        <v>1</v>
      </c>
      <c r="BA76" s="167">
        <f>IF(AZ76=1,G76,0)</f>
        <v>0</v>
      </c>
      <c r="BB76" s="167">
        <f>IF(AZ76=2,G76,0)</f>
        <v>0</v>
      </c>
      <c r="BC76" s="167">
        <f>IF(AZ76=3,G76,0)</f>
        <v>0</v>
      </c>
      <c r="BD76" s="167">
        <f>IF(AZ76=4,G76,0)</f>
        <v>0</v>
      </c>
      <c r="BE76" s="167">
        <f>IF(AZ76=5,G76,0)</f>
        <v>0</v>
      </c>
      <c r="CA76" s="195">
        <v>1</v>
      </c>
      <c r="CB76" s="195">
        <v>1</v>
      </c>
      <c r="CZ76" s="167">
        <v>0</v>
      </c>
    </row>
    <row r="77" spans="1:104" ht="12.75">
      <c r="A77" s="196">
        <v>36</v>
      </c>
      <c r="B77" s="197" t="s">
        <v>188</v>
      </c>
      <c r="C77" s="198" t="s">
        <v>189</v>
      </c>
      <c r="D77" s="199" t="s">
        <v>183</v>
      </c>
      <c r="E77" s="200">
        <v>1</v>
      </c>
      <c r="F77" s="200">
        <v>0</v>
      </c>
      <c r="G77" s="201">
        <f>E77*F77</f>
        <v>0</v>
      </c>
      <c r="O77" s="195">
        <v>2</v>
      </c>
      <c r="AA77" s="167">
        <v>1</v>
      </c>
      <c r="AB77" s="167">
        <v>1</v>
      </c>
      <c r="AC77" s="167">
        <v>1</v>
      </c>
      <c r="AZ77" s="167">
        <v>1</v>
      </c>
      <c r="BA77" s="167">
        <f>IF(AZ77=1,G77,0)</f>
        <v>0</v>
      </c>
      <c r="BB77" s="167">
        <f>IF(AZ77=2,G77,0)</f>
        <v>0</v>
      </c>
      <c r="BC77" s="167">
        <f>IF(AZ77=3,G77,0)</f>
        <v>0</v>
      </c>
      <c r="BD77" s="167">
        <f>IF(AZ77=4,G77,0)</f>
        <v>0</v>
      </c>
      <c r="BE77" s="167">
        <f>IF(AZ77=5,G77,0)</f>
        <v>0</v>
      </c>
      <c r="CA77" s="195">
        <v>1</v>
      </c>
      <c r="CB77" s="195">
        <v>1</v>
      </c>
      <c r="CZ77" s="167">
        <v>0</v>
      </c>
    </row>
    <row r="78" spans="1:104" ht="12.75">
      <c r="A78" s="196">
        <v>37</v>
      </c>
      <c r="B78" s="197" t="s">
        <v>190</v>
      </c>
      <c r="C78" s="198" t="s">
        <v>191</v>
      </c>
      <c r="D78" s="199" t="s">
        <v>183</v>
      </c>
      <c r="E78" s="200">
        <v>1</v>
      </c>
      <c r="F78" s="200">
        <v>0</v>
      </c>
      <c r="G78" s="201">
        <f>E78*F78</f>
        <v>0</v>
      </c>
      <c r="O78" s="195">
        <v>2</v>
      </c>
      <c r="AA78" s="167">
        <v>1</v>
      </c>
      <c r="AB78" s="167">
        <v>1</v>
      </c>
      <c r="AC78" s="167">
        <v>1</v>
      </c>
      <c r="AZ78" s="167">
        <v>1</v>
      </c>
      <c r="BA78" s="167">
        <f>IF(AZ78=1,G78,0)</f>
        <v>0</v>
      </c>
      <c r="BB78" s="167">
        <f>IF(AZ78=2,G78,0)</f>
        <v>0</v>
      </c>
      <c r="BC78" s="167">
        <f>IF(AZ78=3,G78,0)</f>
        <v>0</v>
      </c>
      <c r="BD78" s="167">
        <f>IF(AZ78=4,G78,0)</f>
        <v>0</v>
      </c>
      <c r="BE78" s="167">
        <f>IF(AZ78=5,G78,0)</f>
        <v>0</v>
      </c>
      <c r="CA78" s="195">
        <v>1</v>
      </c>
      <c r="CB78" s="195">
        <v>1</v>
      </c>
      <c r="CZ78" s="167">
        <v>0</v>
      </c>
    </row>
    <row r="79" spans="1:104" ht="12.75">
      <c r="A79" s="196">
        <v>38</v>
      </c>
      <c r="B79" s="197" t="s">
        <v>80</v>
      </c>
      <c r="C79" s="198" t="s">
        <v>192</v>
      </c>
      <c r="D79" s="199" t="s">
        <v>75</v>
      </c>
      <c r="E79" s="200">
        <v>1</v>
      </c>
      <c r="F79" s="200">
        <v>0</v>
      </c>
      <c r="G79" s="201">
        <f>E79*F79</f>
        <v>0</v>
      </c>
      <c r="O79" s="195">
        <v>2</v>
      </c>
      <c r="AA79" s="167">
        <v>12</v>
      </c>
      <c r="AB79" s="167">
        <v>0</v>
      </c>
      <c r="AC79" s="167">
        <v>43</v>
      </c>
      <c r="AZ79" s="167">
        <v>1</v>
      </c>
      <c r="BA79" s="167">
        <f>IF(AZ79=1,G79,0)</f>
        <v>0</v>
      </c>
      <c r="BB79" s="167">
        <f>IF(AZ79=2,G79,0)</f>
        <v>0</v>
      </c>
      <c r="BC79" s="167">
        <f>IF(AZ79=3,G79,0)</f>
        <v>0</v>
      </c>
      <c r="BD79" s="167">
        <f>IF(AZ79=4,G79,0)</f>
        <v>0</v>
      </c>
      <c r="BE79" s="167">
        <f>IF(AZ79=5,G79,0)</f>
        <v>0</v>
      </c>
      <c r="CA79" s="195">
        <v>12</v>
      </c>
      <c r="CB79" s="195">
        <v>0</v>
      </c>
      <c r="CZ79" s="167">
        <v>0</v>
      </c>
    </row>
    <row r="80" spans="1:104" ht="12.75">
      <c r="A80" s="196">
        <v>39</v>
      </c>
      <c r="B80" s="197" t="s">
        <v>193</v>
      </c>
      <c r="C80" s="198" t="s">
        <v>194</v>
      </c>
      <c r="D80" s="199" t="s">
        <v>183</v>
      </c>
      <c r="E80" s="200">
        <v>1</v>
      </c>
      <c r="F80" s="200">
        <v>0</v>
      </c>
      <c r="G80" s="201">
        <f>E80*F80</f>
        <v>0</v>
      </c>
      <c r="O80" s="195">
        <v>2</v>
      </c>
      <c r="AA80" s="167">
        <v>12</v>
      </c>
      <c r="AB80" s="167">
        <v>0</v>
      </c>
      <c r="AC80" s="167">
        <v>44</v>
      </c>
      <c r="AZ80" s="167">
        <v>1</v>
      </c>
      <c r="BA80" s="167">
        <f>IF(AZ80=1,G80,0)</f>
        <v>0</v>
      </c>
      <c r="BB80" s="167">
        <f>IF(AZ80=2,G80,0)</f>
        <v>0</v>
      </c>
      <c r="BC80" s="167">
        <f>IF(AZ80=3,G80,0)</f>
        <v>0</v>
      </c>
      <c r="BD80" s="167">
        <f>IF(AZ80=4,G80,0)</f>
        <v>0</v>
      </c>
      <c r="BE80" s="167">
        <f>IF(AZ80=5,G80,0)</f>
        <v>0</v>
      </c>
      <c r="CA80" s="195">
        <v>12</v>
      </c>
      <c r="CB80" s="195">
        <v>0</v>
      </c>
      <c r="CZ80" s="167">
        <v>0</v>
      </c>
    </row>
    <row r="81" spans="1:57" ht="12.75">
      <c r="A81" s="214"/>
      <c r="B81" s="215" t="s">
        <v>76</v>
      </c>
      <c r="C81" s="216" t="str">
        <f>CONCATENATE(B73," ",C73)</f>
        <v>VN Vedlejší náklady</v>
      </c>
      <c r="D81" s="217"/>
      <c r="E81" s="218"/>
      <c r="F81" s="219"/>
      <c r="G81" s="220">
        <f>SUM(G73:G80)</f>
        <v>0</v>
      </c>
      <c r="O81" s="195">
        <v>4</v>
      </c>
      <c r="BA81" s="221">
        <f>SUM(BA73:BA80)</f>
        <v>0</v>
      </c>
      <c r="BB81" s="221">
        <f>SUM(BB73:BB80)</f>
        <v>0</v>
      </c>
      <c r="BC81" s="221">
        <f>SUM(BC73:BC80)</f>
        <v>0</v>
      </c>
      <c r="BD81" s="221">
        <f>SUM(BD73:BD80)</f>
        <v>0</v>
      </c>
      <c r="BE81" s="221">
        <f>SUM(BE73:BE80)</f>
        <v>0</v>
      </c>
    </row>
    <row r="82" ht="12.75">
      <c r="E82" s="167"/>
    </row>
    <row r="83" ht="12.75">
      <c r="E83" s="167"/>
    </row>
    <row r="84" ht="12.75">
      <c r="E84" s="167"/>
    </row>
    <row r="85" ht="12.75">
      <c r="E85" s="167"/>
    </row>
    <row r="86" ht="12.75">
      <c r="E86" s="167"/>
    </row>
    <row r="87" ht="12.75">
      <c r="E87" s="167"/>
    </row>
    <row r="88" ht="12.75">
      <c r="E88" s="167"/>
    </row>
    <row r="89" ht="12.75">
      <c r="E89" s="167"/>
    </row>
    <row r="90" ht="12.75">
      <c r="E90" s="167"/>
    </row>
    <row r="91" ht="12.75">
      <c r="E91" s="167"/>
    </row>
    <row r="92" ht="12.75">
      <c r="E92" s="167"/>
    </row>
    <row r="93" ht="12.75">
      <c r="E93" s="167"/>
    </row>
    <row r="94" ht="12.75">
      <c r="E94" s="167"/>
    </row>
    <row r="95" ht="12.75">
      <c r="E95" s="167"/>
    </row>
    <row r="96" ht="12.75">
      <c r="E96" s="167"/>
    </row>
    <row r="97" ht="12.75">
      <c r="E97" s="167"/>
    </row>
    <row r="98" ht="12.75">
      <c r="E98" s="167"/>
    </row>
    <row r="99" ht="12.75">
      <c r="E99" s="167"/>
    </row>
    <row r="100" ht="12.75">
      <c r="E100" s="167"/>
    </row>
    <row r="101" ht="12.75">
      <c r="E101" s="167"/>
    </row>
    <row r="102" ht="12.75">
      <c r="E102" s="167"/>
    </row>
    <row r="103" ht="12.75">
      <c r="E103" s="167"/>
    </row>
    <row r="104" ht="12.75">
      <c r="E104" s="167"/>
    </row>
    <row r="105" spans="1:7" ht="12.75">
      <c r="A105" s="222"/>
      <c r="B105" s="222"/>
      <c r="C105" s="222"/>
      <c r="D105" s="222"/>
      <c r="E105" s="222"/>
      <c r="F105" s="222"/>
      <c r="G105" s="222"/>
    </row>
    <row r="106" spans="1:7" ht="12.75">
      <c r="A106" s="222"/>
      <c r="B106" s="222"/>
      <c r="C106" s="222"/>
      <c r="D106" s="222"/>
      <c r="E106" s="222"/>
      <c r="F106" s="222"/>
      <c r="G106" s="222"/>
    </row>
    <row r="107" spans="1:7" ht="12.75">
      <c r="A107" s="222"/>
      <c r="B107" s="222"/>
      <c r="C107" s="222"/>
      <c r="D107" s="222"/>
      <c r="E107" s="222"/>
      <c r="F107" s="222"/>
      <c r="G107" s="222"/>
    </row>
    <row r="108" spans="1:7" ht="12.75">
      <c r="A108" s="222"/>
      <c r="B108" s="222"/>
      <c r="C108" s="222"/>
      <c r="D108" s="222"/>
      <c r="E108" s="222"/>
      <c r="F108" s="222"/>
      <c r="G108" s="222"/>
    </row>
    <row r="109" ht="12.75">
      <c r="E109" s="167"/>
    </row>
    <row r="110" ht="12.75">
      <c r="E110" s="167"/>
    </row>
    <row r="111" ht="12.75">
      <c r="E111" s="167"/>
    </row>
    <row r="112" ht="12.75">
      <c r="E112" s="167"/>
    </row>
    <row r="113" ht="12.75">
      <c r="E113" s="167"/>
    </row>
    <row r="114" ht="12.75">
      <c r="E114" s="167"/>
    </row>
    <row r="115" ht="12.75">
      <c r="E115" s="167"/>
    </row>
    <row r="116" ht="12.75">
      <c r="E116" s="167"/>
    </row>
    <row r="117" ht="12.75">
      <c r="E117" s="167"/>
    </row>
    <row r="118" ht="12.75">
      <c r="E118" s="167"/>
    </row>
    <row r="119" ht="12.75">
      <c r="E119" s="167"/>
    </row>
    <row r="120" ht="12.75">
      <c r="E120" s="167"/>
    </row>
    <row r="121" ht="12.75">
      <c r="E121" s="167"/>
    </row>
    <row r="122" ht="12.75">
      <c r="E122" s="167"/>
    </row>
    <row r="123" ht="12.75">
      <c r="E123" s="167"/>
    </row>
    <row r="124" ht="12.75">
      <c r="E124" s="167"/>
    </row>
    <row r="125" ht="12.75">
      <c r="E125" s="167"/>
    </row>
    <row r="126" ht="12.75">
      <c r="E126" s="167"/>
    </row>
    <row r="127" ht="12.75">
      <c r="E127" s="167"/>
    </row>
    <row r="128" ht="12.75">
      <c r="E128" s="167"/>
    </row>
    <row r="129" ht="12.75">
      <c r="E129" s="167"/>
    </row>
    <row r="130" ht="12.75">
      <c r="E130" s="167"/>
    </row>
    <row r="131" ht="12.75">
      <c r="E131" s="167"/>
    </row>
    <row r="132" ht="12.75">
      <c r="E132" s="167"/>
    </row>
    <row r="133" ht="12.75">
      <c r="E133" s="167"/>
    </row>
    <row r="134" ht="12.75">
      <c r="E134" s="167"/>
    </row>
    <row r="135" ht="12.75">
      <c r="E135" s="167"/>
    </row>
    <row r="136" ht="12.75">
      <c r="E136" s="167"/>
    </row>
    <row r="137" ht="12.75">
      <c r="E137" s="167"/>
    </row>
    <row r="138" ht="12.75">
      <c r="E138" s="167"/>
    </row>
    <row r="139" ht="12.75">
      <c r="E139" s="167"/>
    </row>
    <row r="140" spans="1:2" ht="12.75">
      <c r="A140" s="223"/>
      <c r="B140" s="223"/>
    </row>
    <row r="141" spans="1:7" ht="12.75">
      <c r="A141" s="222"/>
      <c r="B141" s="222"/>
      <c r="C141" s="225"/>
      <c r="D141" s="225"/>
      <c r="E141" s="226"/>
      <c r="F141" s="225"/>
      <c r="G141" s="227"/>
    </row>
    <row r="142" spans="1:7" ht="12.75">
      <c r="A142" s="228"/>
      <c r="B142" s="228"/>
      <c r="C142" s="222"/>
      <c r="D142" s="222"/>
      <c r="E142" s="229"/>
      <c r="F142" s="222"/>
      <c r="G142" s="222"/>
    </row>
    <row r="143" spans="1:7" ht="12.75">
      <c r="A143" s="222"/>
      <c r="B143" s="222"/>
      <c r="C143" s="222"/>
      <c r="D143" s="222"/>
      <c r="E143" s="229"/>
      <c r="F143" s="222"/>
      <c r="G143" s="222"/>
    </row>
    <row r="144" spans="1:7" ht="12.75">
      <c r="A144" s="222"/>
      <c r="B144" s="222"/>
      <c r="C144" s="222"/>
      <c r="D144" s="222"/>
      <c r="E144" s="229"/>
      <c r="F144" s="222"/>
      <c r="G144" s="222"/>
    </row>
    <row r="145" spans="1:7" ht="12.75">
      <c r="A145" s="222"/>
      <c r="B145" s="222"/>
      <c r="C145" s="222"/>
      <c r="D145" s="222"/>
      <c r="E145" s="229"/>
      <c r="F145" s="222"/>
      <c r="G145" s="222"/>
    </row>
    <row r="146" spans="1:7" ht="12.75">
      <c r="A146" s="222"/>
      <c r="B146" s="222"/>
      <c r="C146" s="222"/>
      <c r="D146" s="222"/>
      <c r="E146" s="229"/>
      <c r="F146" s="222"/>
      <c r="G146" s="222"/>
    </row>
    <row r="147" spans="1:7" ht="12.75">
      <c r="A147" s="222"/>
      <c r="B147" s="222"/>
      <c r="C147" s="222"/>
      <c r="D147" s="222"/>
      <c r="E147" s="229"/>
      <c r="F147" s="222"/>
      <c r="G147" s="222"/>
    </row>
    <row r="148" spans="1:7" ht="12.75">
      <c r="A148" s="222"/>
      <c r="B148" s="222"/>
      <c r="C148" s="222"/>
      <c r="D148" s="222"/>
      <c r="E148" s="229"/>
      <c r="F148" s="222"/>
      <c r="G148" s="222"/>
    </row>
    <row r="149" spans="1:7" ht="12.75">
      <c r="A149" s="222"/>
      <c r="B149" s="222"/>
      <c r="C149" s="222"/>
      <c r="D149" s="222"/>
      <c r="E149" s="229"/>
      <c r="F149" s="222"/>
      <c r="G149" s="222"/>
    </row>
    <row r="150" spans="1:7" ht="12.75">
      <c r="A150" s="222"/>
      <c r="B150" s="222"/>
      <c r="C150" s="222"/>
      <c r="D150" s="222"/>
      <c r="E150" s="229"/>
      <c r="F150" s="222"/>
      <c r="G150" s="222"/>
    </row>
    <row r="151" spans="1:7" ht="12.75">
      <c r="A151" s="222"/>
      <c r="B151" s="222"/>
      <c r="C151" s="222"/>
      <c r="D151" s="222"/>
      <c r="E151" s="229"/>
      <c r="F151" s="222"/>
      <c r="G151" s="222"/>
    </row>
    <row r="152" spans="1:7" ht="12.75">
      <c r="A152" s="222"/>
      <c r="B152" s="222"/>
      <c r="C152" s="222"/>
      <c r="D152" s="222"/>
      <c r="E152" s="229"/>
      <c r="F152" s="222"/>
      <c r="G152" s="222"/>
    </row>
    <row r="153" spans="1:7" ht="12.75">
      <c r="A153" s="222"/>
      <c r="B153" s="222"/>
      <c r="C153" s="222"/>
      <c r="D153" s="222"/>
      <c r="E153" s="229"/>
      <c r="F153" s="222"/>
      <c r="G153" s="222"/>
    </row>
    <row r="154" spans="1:7" ht="12.75">
      <c r="A154" s="222"/>
      <c r="B154" s="222"/>
      <c r="C154" s="222"/>
      <c r="D154" s="222"/>
      <c r="E154" s="229"/>
      <c r="F154" s="222"/>
      <c r="G154" s="222"/>
    </row>
  </sheetData>
  <sheetProtection/>
  <mergeCells count="26">
    <mergeCell ref="C61:D61"/>
    <mergeCell ref="C62:D62"/>
    <mergeCell ref="C45:D45"/>
    <mergeCell ref="C46:D46"/>
    <mergeCell ref="C48:D48"/>
    <mergeCell ref="C51:D51"/>
    <mergeCell ref="C53:D53"/>
    <mergeCell ref="C55:D55"/>
    <mergeCell ref="C57:D57"/>
    <mergeCell ref="C59:D59"/>
    <mergeCell ref="C31:D31"/>
    <mergeCell ref="C36:D36"/>
    <mergeCell ref="C40:D40"/>
    <mergeCell ref="C18:G18"/>
    <mergeCell ref="C19:D19"/>
    <mergeCell ref="C21:D21"/>
    <mergeCell ref="C24:D24"/>
    <mergeCell ref="C26:D26"/>
    <mergeCell ref="A1:G1"/>
    <mergeCell ref="A3:B3"/>
    <mergeCell ref="A4:B4"/>
    <mergeCell ref="E4:G4"/>
    <mergeCell ref="C9:D9"/>
    <mergeCell ref="C11:D11"/>
    <mergeCell ref="C13:D13"/>
    <mergeCell ref="C15:D1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2021-08-18T07:31:46Z</dcterms:created>
  <dcterms:modified xsi:type="dcterms:W3CDTF">2021-08-18T07:32:42Z</dcterms:modified>
  <cp:category/>
  <cp:version/>
  <cp:contentType/>
  <cp:contentStatus/>
</cp:coreProperties>
</file>