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acovní\Laboratoře\priloha dhF\Rozpočet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  <sheet name="02 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_xlnm.Print_Titles" localSheetId="4">'02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Pol'!$A$1:$X$156</definedName>
    <definedName name="_xlnm.Print_Area" localSheetId="4">'02 02 Pol'!$A$1:$X$78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8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M11" i="13" s="1"/>
  <c r="I11" i="13"/>
  <c r="K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Q13" i="13"/>
  <c r="V13" i="13"/>
  <c r="G15" i="13"/>
  <c r="G14" i="13" s="1"/>
  <c r="I15" i="13"/>
  <c r="I14" i="13" s="1"/>
  <c r="K15" i="13"/>
  <c r="K14" i="13" s="1"/>
  <c r="M15" i="13"/>
  <c r="O15" i="13"/>
  <c r="O14" i="13" s="1"/>
  <c r="Q15" i="13"/>
  <c r="Q14" i="13" s="1"/>
  <c r="V15" i="13"/>
  <c r="V14" i="13" s="1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M23" i="13" s="1"/>
  <c r="I23" i="13"/>
  <c r="K23" i="13"/>
  <c r="O23" i="13"/>
  <c r="Q23" i="13"/>
  <c r="V23" i="13"/>
  <c r="G24" i="13"/>
  <c r="I24" i="13"/>
  <c r="K24" i="13"/>
  <c r="M24" i="13"/>
  <c r="O24" i="13"/>
  <c r="Q24" i="13"/>
  <c r="V24" i="13"/>
  <c r="G25" i="13"/>
  <c r="K25" i="13"/>
  <c r="O25" i="13"/>
  <c r="V25" i="13"/>
  <c r="G26" i="13"/>
  <c r="I26" i="13"/>
  <c r="I25" i="13" s="1"/>
  <c r="K26" i="13"/>
  <c r="M26" i="13"/>
  <c r="M25" i="13" s="1"/>
  <c r="O26" i="13"/>
  <c r="Q26" i="13"/>
  <c r="Q25" i="13" s="1"/>
  <c r="V26" i="13"/>
  <c r="G28" i="13"/>
  <c r="I28" i="13"/>
  <c r="I27" i="13" s="1"/>
  <c r="K28" i="13"/>
  <c r="M28" i="13"/>
  <c r="O28" i="13"/>
  <c r="Q28" i="13"/>
  <c r="Q27" i="13" s="1"/>
  <c r="V28" i="13"/>
  <c r="G29" i="13"/>
  <c r="M29" i="13" s="1"/>
  <c r="I29" i="13"/>
  <c r="K29" i="13"/>
  <c r="K27" i="13" s="1"/>
  <c r="O29" i="13"/>
  <c r="O27" i="13" s="1"/>
  <c r="Q29" i="13"/>
  <c r="V29" i="13"/>
  <c r="V27" i="13" s="1"/>
  <c r="G30" i="13"/>
  <c r="I30" i="13"/>
  <c r="K30" i="13"/>
  <c r="M30" i="13"/>
  <c r="O30" i="13"/>
  <c r="Q30" i="13"/>
  <c r="V30" i="13"/>
  <c r="G31" i="13"/>
  <c r="K31" i="13"/>
  <c r="O31" i="13"/>
  <c r="V31" i="13"/>
  <c r="G32" i="13"/>
  <c r="I32" i="13"/>
  <c r="I31" i="13" s="1"/>
  <c r="K32" i="13"/>
  <c r="M32" i="13"/>
  <c r="M31" i="13" s="1"/>
  <c r="O32" i="13"/>
  <c r="Q32" i="13"/>
  <c r="Q31" i="13" s="1"/>
  <c r="V32" i="13"/>
  <c r="G34" i="13"/>
  <c r="I34" i="13"/>
  <c r="I33" i="13" s="1"/>
  <c r="K34" i="13"/>
  <c r="M34" i="13"/>
  <c r="O34" i="13"/>
  <c r="Q34" i="13"/>
  <c r="Q33" i="13" s="1"/>
  <c r="V34" i="13"/>
  <c r="G35" i="13"/>
  <c r="M35" i="13" s="1"/>
  <c r="I35" i="13"/>
  <c r="K35" i="13"/>
  <c r="K33" i="13" s="1"/>
  <c r="O35" i="13"/>
  <c r="O33" i="13" s="1"/>
  <c r="Q35" i="13"/>
  <c r="V35" i="13"/>
  <c r="V33" i="13" s="1"/>
  <c r="I36" i="13"/>
  <c r="Q36" i="13"/>
  <c r="G37" i="13"/>
  <c r="G36" i="13" s="1"/>
  <c r="I37" i="13"/>
  <c r="K37" i="13"/>
  <c r="K36" i="13" s="1"/>
  <c r="O37" i="13"/>
  <c r="O36" i="13" s="1"/>
  <c r="Q37" i="13"/>
  <c r="V37" i="13"/>
  <c r="V36" i="13" s="1"/>
  <c r="G39" i="13"/>
  <c r="G38" i="13" s="1"/>
  <c r="I39" i="13"/>
  <c r="K39" i="13"/>
  <c r="K38" i="13" s="1"/>
  <c r="O39" i="13"/>
  <c r="O38" i="13" s="1"/>
  <c r="Q39" i="13"/>
  <c r="V39" i="13"/>
  <c r="V38" i="13" s="1"/>
  <c r="G40" i="13"/>
  <c r="I40" i="13"/>
  <c r="I38" i="13" s="1"/>
  <c r="K40" i="13"/>
  <c r="M40" i="13"/>
  <c r="O40" i="13"/>
  <c r="Q40" i="13"/>
  <c r="Q38" i="13" s="1"/>
  <c r="V40" i="13"/>
  <c r="G41" i="13"/>
  <c r="M41" i="13" s="1"/>
  <c r="I41" i="13"/>
  <c r="K41" i="13"/>
  <c r="O41" i="13"/>
  <c r="Q41" i="13"/>
  <c r="V41" i="13"/>
  <c r="G43" i="13"/>
  <c r="G42" i="13" s="1"/>
  <c r="I43" i="13"/>
  <c r="K43" i="13"/>
  <c r="K42" i="13" s="1"/>
  <c r="O43" i="13"/>
  <c r="O42" i="13" s="1"/>
  <c r="Q43" i="13"/>
  <c r="V43" i="13"/>
  <c r="V42" i="13" s="1"/>
  <c r="G44" i="13"/>
  <c r="I44" i="13"/>
  <c r="I42" i="13" s="1"/>
  <c r="K44" i="13"/>
  <c r="M44" i="13"/>
  <c r="O44" i="13"/>
  <c r="Q44" i="13"/>
  <c r="Q42" i="13" s="1"/>
  <c r="V44" i="13"/>
  <c r="G45" i="13"/>
  <c r="M45" i="13" s="1"/>
  <c r="I45" i="13"/>
  <c r="K45" i="13"/>
  <c r="O45" i="13"/>
  <c r="Q45" i="13"/>
  <c r="V45" i="13"/>
  <c r="I46" i="13"/>
  <c r="Q46" i="13"/>
  <c r="G47" i="13"/>
  <c r="G46" i="13" s="1"/>
  <c r="I47" i="13"/>
  <c r="K47" i="13"/>
  <c r="K46" i="13" s="1"/>
  <c r="O47" i="13"/>
  <c r="O46" i="13" s="1"/>
  <c r="Q47" i="13"/>
  <c r="V47" i="13"/>
  <c r="V46" i="13" s="1"/>
  <c r="G49" i="13"/>
  <c r="G48" i="13" s="1"/>
  <c r="I49" i="13"/>
  <c r="K49" i="13"/>
  <c r="K48" i="13" s="1"/>
  <c r="O49" i="13"/>
  <c r="O48" i="13" s="1"/>
  <c r="Q49" i="13"/>
  <c r="V49" i="13"/>
  <c r="V48" i="13" s="1"/>
  <c r="G50" i="13"/>
  <c r="I50" i="13"/>
  <c r="I48" i="13" s="1"/>
  <c r="K50" i="13"/>
  <c r="M50" i="13"/>
  <c r="O50" i="13"/>
  <c r="Q50" i="13"/>
  <c r="Q48" i="13" s="1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3" i="13"/>
  <c r="M53" i="13" s="1"/>
  <c r="I53" i="13"/>
  <c r="K53" i="13"/>
  <c r="O53" i="13"/>
  <c r="Q53" i="13"/>
  <c r="V53" i="13"/>
  <c r="G54" i="13"/>
  <c r="I54" i="13"/>
  <c r="K54" i="13"/>
  <c r="M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0" i="13"/>
  <c r="I60" i="13"/>
  <c r="K60" i="13"/>
  <c r="M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M63" i="13" s="1"/>
  <c r="I63" i="13"/>
  <c r="K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AE68" i="13"/>
  <c r="AF68" i="13"/>
  <c r="G146" i="12"/>
  <c r="G9" i="12"/>
  <c r="G8" i="12" s="1"/>
  <c r="I9" i="12"/>
  <c r="K9" i="12"/>
  <c r="K8" i="12" s="1"/>
  <c r="O9" i="12"/>
  <c r="O8" i="12" s="1"/>
  <c r="Q9" i="12"/>
  <c r="V9" i="12"/>
  <c r="V8" i="12" s="1"/>
  <c r="G10" i="12"/>
  <c r="I10" i="12"/>
  <c r="I8" i="12" s="1"/>
  <c r="K10" i="12"/>
  <c r="M10" i="12"/>
  <c r="O10" i="12"/>
  <c r="Q10" i="12"/>
  <c r="Q8" i="12" s="1"/>
  <c r="V10" i="12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4" i="12"/>
  <c r="I14" i="12"/>
  <c r="I13" i="12" s="1"/>
  <c r="K14" i="12"/>
  <c r="M14" i="12"/>
  <c r="O14" i="12"/>
  <c r="Q14" i="12"/>
  <c r="Q13" i="12" s="1"/>
  <c r="V14" i="12"/>
  <c r="G15" i="12"/>
  <c r="M15" i="12" s="1"/>
  <c r="I15" i="12"/>
  <c r="K15" i="12"/>
  <c r="K13" i="12" s="1"/>
  <c r="O15" i="12"/>
  <c r="O13" i="12" s="1"/>
  <c r="Q15" i="12"/>
  <c r="V15" i="12"/>
  <c r="V13" i="12" s="1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6" i="12"/>
  <c r="I26" i="12"/>
  <c r="I25" i="12" s="1"/>
  <c r="K26" i="12"/>
  <c r="M26" i="12"/>
  <c r="O26" i="12"/>
  <c r="Q26" i="12"/>
  <c r="Q25" i="12" s="1"/>
  <c r="V26" i="12"/>
  <c r="G27" i="12"/>
  <c r="M27" i="12" s="1"/>
  <c r="I27" i="12"/>
  <c r="K27" i="12"/>
  <c r="K25" i="12" s="1"/>
  <c r="O27" i="12"/>
  <c r="O25" i="12" s="1"/>
  <c r="Q27" i="12"/>
  <c r="V27" i="12"/>
  <c r="V25" i="12" s="1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K39" i="12"/>
  <c r="O39" i="12"/>
  <c r="V39" i="12"/>
  <c r="G40" i="12"/>
  <c r="I40" i="12"/>
  <c r="I39" i="12" s="1"/>
  <c r="K40" i="12"/>
  <c r="M40" i="12"/>
  <c r="M39" i="12" s="1"/>
  <c r="O40" i="12"/>
  <c r="Q40" i="12"/>
  <c r="Q39" i="12" s="1"/>
  <c r="V40" i="12"/>
  <c r="G42" i="12"/>
  <c r="I42" i="12"/>
  <c r="I41" i="12" s="1"/>
  <c r="K42" i="12"/>
  <c r="M42" i="12"/>
  <c r="O42" i="12"/>
  <c r="Q42" i="12"/>
  <c r="Q41" i="12" s="1"/>
  <c r="V42" i="12"/>
  <c r="G43" i="12"/>
  <c r="M43" i="12" s="1"/>
  <c r="I43" i="12"/>
  <c r="K43" i="12"/>
  <c r="K41" i="12" s="1"/>
  <c r="O43" i="12"/>
  <c r="O41" i="12" s="1"/>
  <c r="Q43" i="12"/>
  <c r="V43" i="12"/>
  <c r="V41" i="12" s="1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50" i="12"/>
  <c r="I50" i="12"/>
  <c r="K50" i="12"/>
  <c r="M50" i="12"/>
  <c r="O50" i="12"/>
  <c r="Q50" i="12"/>
  <c r="V50" i="12"/>
  <c r="G51" i="12"/>
  <c r="I51" i="12"/>
  <c r="K51" i="12"/>
  <c r="K49" i="12" s="1"/>
  <c r="O51" i="12"/>
  <c r="O49" i="12" s="1"/>
  <c r="Q51" i="12"/>
  <c r="V51" i="12"/>
  <c r="V49" i="12" s="1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K63" i="12"/>
  <c r="O63" i="12"/>
  <c r="V63" i="12"/>
  <c r="G64" i="12"/>
  <c r="I64" i="12"/>
  <c r="I63" i="12" s="1"/>
  <c r="K64" i="12"/>
  <c r="M64" i="12"/>
  <c r="M63" i="12" s="1"/>
  <c r="O64" i="12"/>
  <c r="Q64" i="12"/>
  <c r="Q63" i="12" s="1"/>
  <c r="V64" i="12"/>
  <c r="G66" i="12"/>
  <c r="I66" i="12"/>
  <c r="K66" i="12"/>
  <c r="M66" i="12"/>
  <c r="O66" i="12"/>
  <c r="Q66" i="12"/>
  <c r="V66" i="12"/>
  <c r="G67" i="12"/>
  <c r="M67" i="12" s="1"/>
  <c r="I67" i="12"/>
  <c r="K67" i="12"/>
  <c r="K65" i="12" s="1"/>
  <c r="O67" i="12"/>
  <c r="O65" i="12" s="1"/>
  <c r="Q67" i="12"/>
  <c r="V67" i="12"/>
  <c r="V65" i="12" s="1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V75" i="12"/>
  <c r="G76" i="12"/>
  <c r="I76" i="12"/>
  <c r="I75" i="12" s="1"/>
  <c r="K76" i="12"/>
  <c r="M76" i="12"/>
  <c r="O76" i="12"/>
  <c r="Q76" i="12"/>
  <c r="Q75" i="12" s="1"/>
  <c r="V76" i="12"/>
  <c r="G77" i="12"/>
  <c r="M77" i="12" s="1"/>
  <c r="I77" i="12"/>
  <c r="K77" i="12"/>
  <c r="K75" i="12" s="1"/>
  <c r="O77" i="12"/>
  <c r="O75" i="12" s="1"/>
  <c r="Q77" i="12"/>
  <c r="V77" i="12"/>
  <c r="G79" i="12"/>
  <c r="I79" i="12"/>
  <c r="K79" i="12"/>
  <c r="O79" i="12"/>
  <c r="O78" i="12" s="1"/>
  <c r="Q79" i="12"/>
  <c r="V79" i="12"/>
  <c r="V78" i="12" s="1"/>
  <c r="G80" i="12"/>
  <c r="I80" i="12"/>
  <c r="I78" i="12" s="1"/>
  <c r="K80" i="12"/>
  <c r="M80" i="12"/>
  <c r="O80" i="12"/>
  <c r="Q80" i="12"/>
  <c r="Q78" i="12" s="1"/>
  <c r="V80" i="12"/>
  <c r="G81" i="12"/>
  <c r="M81" i="12" s="1"/>
  <c r="I81" i="12"/>
  <c r="K81" i="12"/>
  <c r="O81" i="12"/>
  <c r="Q81" i="12"/>
  <c r="V81" i="12"/>
  <c r="G83" i="12"/>
  <c r="I83" i="12"/>
  <c r="K83" i="12"/>
  <c r="O83" i="12"/>
  <c r="Q83" i="12"/>
  <c r="V83" i="12"/>
  <c r="G84" i="12"/>
  <c r="I84" i="12"/>
  <c r="I82" i="12" s="1"/>
  <c r="K84" i="12"/>
  <c r="M84" i="12"/>
  <c r="O84" i="12"/>
  <c r="Q84" i="12"/>
  <c r="Q82" i="12" s="1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1" i="12"/>
  <c r="I91" i="12"/>
  <c r="K91" i="12"/>
  <c r="O91" i="12"/>
  <c r="O90" i="12" s="1"/>
  <c r="Q91" i="12"/>
  <c r="V91" i="12"/>
  <c r="V90" i="12" s="1"/>
  <c r="G92" i="12"/>
  <c r="I92" i="12"/>
  <c r="I90" i="12" s="1"/>
  <c r="K92" i="12"/>
  <c r="M92" i="12"/>
  <c r="O92" i="12"/>
  <c r="Q92" i="12"/>
  <c r="Q90" i="12" s="1"/>
  <c r="V92" i="12"/>
  <c r="G93" i="12"/>
  <c r="M93" i="12" s="1"/>
  <c r="I93" i="12"/>
  <c r="K93" i="12"/>
  <c r="O93" i="12"/>
  <c r="Q93" i="12"/>
  <c r="V93" i="12"/>
  <c r="G95" i="12"/>
  <c r="I95" i="12"/>
  <c r="K95" i="12"/>
  <c r="O95" i="12"/>
  <c r="O94" i="12" s="1"/>
  <c r="Q95" i="12"/>
  <c r="V95" i="12"/>
  <c r="V94" i="12" s="1"/>
  <c r="G96" i="12"/>
  <c r="I96" i="12"/>
  <c r="I94" i="12" s="1"/>
  <c r="K96" i="12"/>
  <c r="M96" i="12"/>
  <c r="O96" i="12"/>
  <c r="Q96" i="12"/>
  <c r="Q94" i="12" s="1"/>
  <c r="V96" i="12"/>
  <c r="G97" i="12"/>
  <c r="M97" i="12" s="1"/>
  <c r="I97" i="12"/>
  <c r="K97" i="12"/>
  <c r="O97" i="12"/>
  <c r="Q97" i="12"/>
  <c r="V97" i="12"/>
  <c r="G99" i="12"/>
  <c r="G98" i="12" s="1"/>
  <c r="I99" i="12"/>
  <c r="I98" i="12" s="1"/>
  <c r="K99" i="12"/>
  <c r="K98" i="12" s="1"/>
  <c r="M99" i="12"/>
  <c r="M98" i="12" s="1"/>
  <c r="O99" i="12"/>
  <c r="O98" i="12" s="1"/>
  <c r="Q99" i="12"/>
  <c r="Q98" i="12" s="1"/>
  <c r="V99" i="12"/>
  <c r="V98" i="12" s="1"/>
  <c r="G101" i="12"/>
  <c r="I101" i="12"/>
  <c r="I100" i="12" s="1"/>
  <c r="K101" i="12"/>
  <c r="M101" i="12"/>
  <c r="O101" i="12"/>
  <c r="Q101" i="12"/>
  <c r="Q100" i="12" s="1"/>
  <c r="V101" i="12"/>
  <c r="G102" i="12"/>
  <c r="M102" i="12" s="1"/>
  <c r="I102" i="12"/>
  <c r="K102" i="12"/>
  <c r="K100" i="12" s="1"/>
  <c r="O102" i="12"/>
  <c r="O100" i="12" s="1"/>
  <c r="Q102" i="12"/>
  <c r="V102" i="12"/>
  <c r="V100" i="12" s="1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I137" i="12"/>
  <c r="Q137" i="12"/>
  <c r="G138" i="12"/>
  <c r="G137" i="12" s="1"/>
  <c r="I138" i="12"/>
  <c r="K138" i="12"/>
  <c r="K137" i="12" s="1"/>
  <c r="O138" i="12"/>
  <c r="O137" i="12" s="1"/>
  <c r="Q138" i="12"/>
  <c r="V138" i="12"/>
  <c r="V137" i="12" s="1"/>
  <c r="G140" i="12"/>
  <c r="G139" i="12" s="1"/>
  <c r="I140" i="12"/>
  <c r="K140" i="12"/>
  <c r="K139" i="12" s="1"/>
  <c r="O140" i="12"/>
  <c r="O139" i="12" s="1"/>
  <c r="Q140" i="12"/>
  <c r="V140" i="12"/>
  <c r="V139" i="12" s="1"/>
  <c r="G141" i="12"/>
  <c r="I141" i="12"/>
  <c r="I139" i="12" s="1"/>
  <c r="K141" i="12"/>
  <c r="M141" i="12"/>
  <c r="O141" i="12"/>
  <c r="Q141" i="12"/>
  <c r="Q139" i="12" s="1"/>
  <c r="V141" i="12"/>
  <c r="G142" i="12"/>
  <c r="M142" i="12" s="1"/>
  <c r="I142" i="12"/>
  <c r="K142" i="12"/>
  <c r="O142" i="12"/>
  <c r="Q142" i="12"/>
  <c r="V142" i="12"/>
  <c r="I143" i="12"/>
  <c r="Q143" i="12"/>
  <c r="G144" i="12"/>
  <c r="G143" i="12" s="1"/>
  <c r="I144" i="12"/>
  <c r="K144" i="12"/>
  <c r="K143" i="12" s="1"/>
  <c r="O144" i="12"/>
  <c r="O143" i="12" s="1"/>
  <c r="Q144" i="12"/>
  <c r="V144" i="12"/>
  <c r="V143" i="12" s="1"/>
  <c r="AE146" i="12"/>
  <c r="AF146" i="12"/>
  <c r="I20" i="1"/>
  <c r="I19" i="1"/>
  <c r="I18" i="1"/>
  <c r="I17" i="1"/>
  <c r="I16" i="1"/>
  <c r="I70" i="1"/>
  <c r="J69" i="1" s="1"/>
  <c r="J53" i="1"/>
  <c r="F44" i="1"/>
  <c r="G23" i="1" s="1"/>
  <c r="G44" i="1"/>
  <c r="G25" i="1" s="1"/>
  <c r="H44" i="1"/>
  <c r="I43" i="1"/>
  <c r="I42" i="1"/>
  <c r="I41" i="1"/>
  <c r="I40" i="1"/>
  <c r="I39" i="1"/>
  <c r="I44" i="1" s="1"/>
  <c r="J51" i="1" l="1"/>
  <c r="J52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A27" i="1"/>
  <c r="M27" i="13"/>
  <c r="M14" i="13"/>
  <c r="M33" i="13"/>
  <c r="G33" i="13"/>
  <c r="G27" i="13"/>
  <c r="M49" i="13"/>
  <c r="M48" i="13" s="1"/>
  <c r="M47" i="13"/>
  <c r="M46" i="13" s="1"/>
  <c r="M43" i="13"/>
  <c r="M42" i="13" s="1"/>
  <c r="M39" i="13"/>
  <c r="M38" i="13" s="1"/>
  <c r="M37" i="13"/>
  <c r="M36" i="13" s="1"/>
  <c r="M9" i="13"/>
  <c r="M8" i="13" s="1"/>
  <c r="M100" i="12"/>
  <c r="G100" i="12"/>
  <c r="V82" i="12"/>
  <c r="O82" i="12"/>
  <c r="M75" i="12"/>
  <c r="G65" i="12"/>
  <c r="M41" i="12"/>
  <c r="M25" i="12"/>
  <c r="M13" i="12"/>
  <c r="M144" i="12"/>
  <c r="M143" i="12" s="1"/>
  <c r="M140" i="12"/>
  <c r="M139" i="12" s="1"/>
  <c r="M138" i="12"/>
  <c r="M137" i="12" s="1"/>
  <c r="K94" i="12"/>
  <c r="G94" i="12"/>
  <c r="M95" i="12"/>
  <c r="M94" i="12" s="1"/>
  <c r="K90" i="12"/>
  <c r="G90" i="12"/>
  <c r="M91" i="12"/>
  <c r="M90" i="12" s="1"/>
  <c r="K82" i="12"/>
  <c r="G82" i="12"/>
  <c r="M83" i="12"/>
  <c r="M82" i="12" s="1"/>
  <c r="K78" i="12"/>
  <c r="G78" i="12"/>
  <c r="M79" i="12"/>
  <c r="M78" i="12" s="1"/>
  <c r="G75" i="12"/>
  <c r="Q65" i="12"/>
  <c r="M65" i="12"/>
  <c r="I65" i="12"/>
  <c r="M51" i="12"/>
  <c r="M49" i="12" s="1"/>
  <c r="G49" i="12"/>
  <c r="Q49" i="12"/>
  <c r="I49" i="12"/>
  <c r="G41" i="12"/>
  <c r="G25" i="12"/>
  <c r="G13" i="12"/>
  <c r="M9" i="12"/>
  <c r="M8" i="12" s="1"/>
  <c r="J43" i="1"/>
  <c r="J42" i="1"/>
  <c r="J41" i="1"/>
  <c r="J40" i="1"/>
  <c r="J39" i="1"/>
  <c r="J44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70" i="1" l="1"/>
  <c r="A28" i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ROZPOCTY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ROZPOCTY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<sst xmlns="http://schemas.openxmlformats.org/spreadsheetml/2006/main" count="1507" uniqueCount="389">
  <si>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</si>
  <si>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</si>
  <si>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</si>
  <si>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</si>
  <si>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</si>
  <si>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</si>
  <si>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</si>
  <si>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</si>
  <si>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</si>
  <si>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</si>
  <si>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</si>
  <si>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</si>
  <si>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</si>
  <si>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</si>
  <si>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</si>
  <si>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</si>
  <si>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</si>
  <si>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</si>
  <si>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</si>
  <si>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</si>
  <si>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</si>
  <si>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</si>
  <si>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</si>
  <si>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</si>
  <si>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</si>
  <si>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</si>
  <si>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</si>
  <si>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</si>
  <si>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</si>
  <si>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</si>
  <si>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</si>
  <si>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</si>
  <si>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</si>
  <si>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</si>
  <si>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</si>
  <si>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</si>
  <si>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</si>
  <si>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</si>
  <si>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</si>
  <si>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</si>
  <si>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</si>
  <si>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</si>
  <si>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</si>
  <si>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RS2107</t>
  </si>
  <si>
    <t>Víceúčelový objekt k dopravnímu hřišti</t>
  </si>
  <si>
    <t>Stavba</t>
  </si>
  <si>
    <t>01</t>
  </si>
  <si>
    <t>SO 01 - Víceúčelový objekt</t>
  </si>
  <si>
    <t>02</t>
  </si>
  <si>
    <t>Stavební řešení</t>
  </si>
  <si>
    <t>SO 02 - Sklad</t>
  </si>
  <si>
    <t>Celkem za stavbu</t>
  </si>
  <si>
    <t>CZK</t>
  </si>
  <si>
    <t>Rekapitulace dílů</t>
  </si>
  <si>
    <t>Typ dílu</t>
  </si>
  <si>
    <t>34</t>
  </si>
  <si>
    <t>Stěny a příčky</t>
  </si>
  <si>
    <t>38</t>
  </si>
  <si>
    <t>Kompletní konstrukce</t>
  </si>
  <si>
    <t>95</t>
  </si>
  <si>
    <t>Dokončovací konstrukce na pozemních stavbách</t>
  </si>
  <si>
    <t>713</t>
  </si>
  <si>
    <t>Izolace tepelné</t>
  </si>
  <si>
    <t>722</t>
  </si>
  <si>
    <t>Vnitřní vodovod</t>
  </si>
  <si>
    <t>725</t>
  </si>
  <si>
    <t>Zařizovací předměty</t>
  </si>
  <si>
    <t>736</t>
  </si>
  <si>
    <t>Podlahové vytápění</t>
  </si>
  <si>
    <t>760</t>
  </si>
  <si>
    <t>Sádrokartonové konstrukce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</si>
  <si>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</si>
  <si>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</si>
  <si>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</si>
  <si>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</si>
  <si>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</si>
  <si>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</si>
  <si>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</si>
  <si>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</si>
  <si>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</si>
  <si>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</si>
  <si>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783</t>
  </si>
  <si>
    <t>Nátěry</t>
  </si>
  <si>
    <t>785</t>
  </si>
  <si>
    <t>Tapety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</si>
  <si>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</si>
  <si>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</si>
  <si>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</si>
  <si>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</si>
  <si>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</si>
  <si>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</si>
  <si>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M55</t>
  </si>
  <si>
    <t>Montáže zařízení výpočetní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</si>
  <si>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</si>
  <si>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</si>
  <si>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</si>
  <si>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</si>
  <si>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</si>
  <si>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</si>
  <si>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</si>
  <si>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</si>
  <si>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</si>
  <si>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</si>
  <si>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</si>
  <si>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</si>
  <si>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</si>
  <si>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</si>
  <si>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</si>
  <si>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</si>
  <si>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</si>
  <si>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</si>
  <si>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</si>
  <si>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</si>
  <si>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</si>
  <si>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</si>
  <si>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</si>
  <si>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</si>
  <si>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</si>
  <si>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</si>
  <si>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</si>
  <si>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</si>
  <si>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</si>
  <si>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341560220</t>
  </si>
  <si>
    <t>příčka rovná (max. 3bm), izolace 40mm, bílá, LTD, Rw=32dB; *</t>
  </si>
  <si>
    <t>ks</t>
  </si>
  <si>
    <t>Vlastní</t>
  </si>
  <si>
    <t>Indiv</t>
  </si>
  <si>
    <t>Specifikace</t>
  </si>
  <si>
    <t>POL3_</t>
  </si>
  <si>
    <t>341560221</t>
  </si>
  <si>
    <t>příčka rovná (max. 3bm), tl. 120, izolace 100mm, bílá, LTD 10mm; *</t>
  </si>
  <si>
    <t>341560222</t>
  </si>
  <si>
    <t>příčka instalační předsazená GKBi 12,5mm (dřevo);*</t>
  </si>
  <si>
    <t>m2</t>
  </si>
  <si>
    <t>341560223</t>
  </si>
  <si>
    <t>příčka Fermacell 1S11 tl. 100mm, 2x12,5mm, izolace 60mm(20kg/m3) EI30 DP1; *</t>
  </si>
  <si>
    <t>38 01</t>
  </si>
  <si>
    <t>kontejner C3 5995x2990x3650(3010) PON-160,PI-30+120,SI-220,2xST; **</t>
  </si>
  <si>
    <t>38 02</t>
  </si>
  <si>
    <t>kontejner C3 6100x2990x3650(3200) PON-160,PI-30+120,SI-220,2xST; **</t>
  </si>
  <si>
    <t>38 03</t>
  </si>
  <si>
    <t xml:space="preserve">kontejner C3 6500x2990x3650(3200) PON-160,PI-30+120,SI-220, samonosný,2xST;** </t>
  </si>
  <si>
    <t>38 04</t>
  </si>
  <si>
    <t>kontejner C3 6700x2990x3650(3200) PON-160,PI-30+120,SI-220, samonosný, 2xST;**</t>
  </si>
  <si>
    <t>38 05</t>
  </si>
  <si>
    <t>kontejner C3 8550x2990x3650(3200) PON-160,PI-30+120,SI-220, samonosný, 2xST;**</t>
  </si>
  <si>
    <t>38 06</t>
  </si>
  <si>
    <t>stěna obv. izolace 60mm (40kg/m3), REW 45/REI 15-DP3, dřevo/LTD(bílá) 10 mm, trapézový plech; *</t>
  </si>
  <si>
    <t>38 07</t>
  </si>
  <si>
    <t>stěna obv. izol. 160mm(120,40kg+40,20kg/m3)dřevo/LTD(bílá)10 mm[3,0],REW 45/REI 30,DP3,trapézový ple</t>
  </si>
  <si>
    <t>38 08</t>
  </si>
  <si>
    <t xml:space="preserve">stěna obv. izol. 180 mm( 100?-0,035+2x40,?-0,035) REW 45/REI 15 - DP3,dřevo/LTD(bílá)10mm,trapézový </t>
  </si>
  <si>
    <t>38 09</t>
  </si>
  <si>
    <t>strop izolace tl. 220 (60, 40kg+4x40, 20kg) dřevo/LTD 10mm bílá, REW 15, DP3; *</t>
  </si>
  <si>
    <t>38 10</t>
  </si>
  <si>
    <t>Sekundární střecha rovná, spádovaná polystyren. klíny, fólie, vyhřívané vpusti, SO_01 (OP210585)</t>
  </si>
  <si>
    <t>kpl</t>
  </si>
  <si>
    <t>38 11</t>
  </si>
  <si>
    <t>Sekundární fasáda,OSB + EPS 100mm+ silikátová omítka, SO_01, OP 210585</t>
  </si>
  <si>
    <t>95 01</t>
  </si>
  <si>
    <t>otvor ve stojině/v rámu vypálený + pozink. průchodka + výřez v panelu; *</t>
  </si>
  <si>
    <t>952654127</t>
  </si>
  <si>
    <t>odvětrání kontejneru pr. 110mm; *</t>
  </si>
  <si>
    <t>952654128</t>
  </si>
  <si>
    <t>záděl celého kontejneru L=do 6,1 bm(2xotevřená stěna); *</t>
  </si>
  <si>
    <t>952654129</t>
  </si>
  <si>
    <t>záděl celého kontejneru L=do 6,1 bm(1xotevřená stěna); *</t>
  </si>
  <si>
    <t>952654130</t>
  </si>
  <si>
    <t>záděl celého kontejneru L=6,1-9 bm(4x plná stěna); *</t>
  </si>
  <si>
    <t>Kalkul</t>
  </si>
  <si>
    <t>952654131</t>
  </si>
  <si>
    <t>vpusť podlahová NEREZ, 150x150mm, boční odpad průměr-50mm;*</t>
  </si>
  <si>
    <t>952654132</t>
  </si>
  <si>
    <t>šachta - otvor do podlahy dle výkresové dokumentace; *</t>
  </si>
  <si>
    <t>952654133</t>
  </si>
  <si>
    <t>otvor s průchodkou v RAL - ochrana vodoinstalací proti zamrznutí mezi kont. (TO 2012-002);*</t>
  </si>
  <si>
    <t>952654134</t>
  </si>
  <si>
    <t>přístroj hasící práškový PHP ;*</t>
  </si>
  <si>
    <t>952654135</t>
  </si>
  <si>
    <t>Montáž (CZ); *</t>
  </si>
  <si>
    <t>952654136</t>
  </si>
  <si>
    <t>Doprava kontejnerů v Kč; *</t>
  </si>
  <si>
    <t>952654171</t>
  </si>
  <si>
    <t>výztuha do stěny - překližka 15mm;*</t>
  </si>
  <si>
    <t>952654172</t>
  </si>
  <si>
    <t>příplatek za vyvařovaný stropní rastr pro SDK; *</t>
  </si>
  <si>
    <t>713287412</t>
  </si>
  <si>
    <t>podlaha izolace Styrodur 3035 CS tl. 30mm (spodní vrstva) + vata tl. 120mm; *</t>
  </si>
  <si>
    <t>722974340</t>
  </si>
  <si>
    <t>vodovodní potrubí plastové PPR 20 - 25 s izolací tl.10 mm vč. prací; *</t>
  </si>
  <si>
    <t>bm</t>
  </si>
  <si>
    <t>722974341</t>
  </si>
  <si>
    <t>ventil vypouštěcí 1/2"; *</t>
  </si>
  <si>
    <t>722974342</t>
  </si>
  <si>
    <t>příprava vody k (umyvadlu, žlabu, pračce, myčce..) teplá+studená voda (2x vývod),DVGW; *</t>
  </si>
  <si>
    <t>722974343</t>
  </si>
  <si>
    <t>ventil kulový zahradní hadicový 1/2´´ vč.přípravy na fasádu a nástěnky pro zahradní ventil ;*</t>
  </si>
  <si>
    <t>722974344</t>
  </si>
  <si>
    <t>odpadní potrubí HT vč. prací; *</t>
  </si>
  <si>
    <t>722974345</t>
  </si>
  <si>
    <t>zkouška těsnosti a tlaková zkouška sociálního kontejneru; *</t>
  </si>
  <si>
    <t>722974346</t>
  </si>
  <si>
    <t>komplet (redukční, uzavírací a vypouštěcí ventil); *</t>
  </si>
  <si>
    <t>725311420</t>
  </si>
  <si>
    <t>WC syst. závěsný,držák toal.pap.,háček; *</t>
  </si>
  <si>
    <t>725311421</t>
  </si>
  <si>
    <t>WC syst.závěsný pro těl.postiž.,2xmadlo sklop nerez,držák toal. pap,háček;*</t>
  </si>
  <si>
    <t>725311422</t>
  </si>
  <si>
    <t>madlo sklopné pro tělesně postižené, bílé (L=600);*</t>
  </si>
  <si>
    <t>725311423</t>
  </si>
  <si>
    <t>madlo pevné na dveře pro tělesně postižené, bílé (AR1 L=700mm); *</t>
  </si>
  <si>
    <t>725311424</t>
  </si>
  <si>
    <t>WC štětka s nástěnnou nádobkou</t>
  </si>
  <si>
    <t>725311425</t>
  </si>
  <si>
    <t>umývátko typ  SV+TV,keramická police,zrcadlo,háček,baterie umyvad. ; *</t>
  </si>
  <si>
    <t>725311426</t>
  </si>
  <si>
    <t>umyvadlo těl.postiž. 550x550 ,madlo,bat.stoj.lékař.pák.Kludi,sifon úspor.místa,zátka*</t>
  </si>
  <si>
    <t>725311427</t>
  </si>
  <si>
    <t>umyvadlo š.550mm SV+TV, keramická police,zrcadlo,háček,bat.umyvadlová; *</t>
  </si>
  <si>
    <t>725311428</t>
  </si>
  <si>
    <t>výlevka keramická, mřížka, baterie ;*</t>
  </si>
  <si>
    <t>725311429</t>
  </si>
  <si>
    <t>sprcha vanička  (800x800) dvířka zalam., baterie ; *</t>
  </si>
  <si>
    <t>725311430</t>
  </si>
  <si>
    <t>bidetová sprcha k WC TV+SV,</t>
  </si>
  <si>
    <t>725311431</t>
  </si>
  <si>
    <t>pisoár se senzorovým nástěnným splachováním ; *</t>
  </si>
  <si>
    <t>725311432</t>
  </si>
  <si>
    <t>ostydová stěna u pisoáru - SV30; *</t>
  </si>
  <si>
    <t>736624520</t>
  </si>
  <si>
    <t>Teplovodní podlahové vytápění, tepelné čerpadlo, 385m2, SO_01, OP 210585</t>
  </si>
  <si>
    <t>760158112</t>
  </si>
  <si>
    <t>obklad standardní stěny sádrokartonem GKB 12,5mm do h -3000 mm; *</t>
  </si>
  <si>
    <t>760158113</t>
  </si>
  <si>
    <t>obklad standardní stěny sádrokartonem GKBi 12,5mm do h -3000 mm; *</t>
  </si>
  <si>
    <t>760158114</t>
  </si>
  <si>
    <t>obklad standardního stropu sádrokartonem GKBi 12,5mm (délka 3000mm); *</t>
  </si>
  <si>
    <t>760158115</t>
  </si>
  <si>
    <t>obklad standardního stropu sádrokartonem GKB 12,5mm (délka 3000mm); *</t>
  </si>
  <si>
    <t>760158116</t>
  </si>
  <si>
    <t>obklad standardní stěny LTD (bílá) 10mm;*</t>
  </si>
  <si>
    <t>760158117</t>
  </si>
  <si>
    <t>podhled Fermacell 1x12,5mm, snížený;*</t>
  </si>
  <si>
    <t>760158118</t>
  </si>
  <si>
    <t>výztuha UA 75mm příčky/stěny z knauf profilů pro dveře a okna; *</t>
  </si>
  <si>
    <t>952654137</t>
  </si>
  <si>
    <t>dveřní otvor pro průchod do druhého kontejneru; *</t>
  </si>
  <si>
    <t>952654138</t>
  </si>
  <si>
    <t>zadeklování odpadů a rozvodů GKBI tl. 12,5mm; *</t>
  </si>
  <si>
    <t>766287314</t>
  </si>
  <si>
    <t>Vnitřní dveře CPL, Dub, obložková zár.,SO_02, OP 210585</t>
  </si>
  <si>
    <t>766287413</t>
  </si>
  <si>
    <t>deska podlahová Cementotřísková 22x1250x2987mm, (obě podélné strany otevřené); *</t>
  </si>
  <si>
    <t>767531061</t>
  </si>
  <si>
    <t>D+M garážová vrata sekční výsuvná 2450x2550 ;*</t>
  </si>
  <si>
    <t>767531062</t>
  </si>
  <si>
    <t>Hiníkové vstupní dveře, trojsklo, max Ud=0,9 W/m2K, SO_02, OP 210585</t>
  </si>
  <si>
    <t>767531063</t>
  </si>
  <si>
    <t>El. předokenní žaluzie, SO_01, OP 210585</t>
  </si>
  <si>
    <t>771152457</t>
  </si>
  <si>
    <t>lišta Al ukončovací pro sokl z dlažby, L profil; *</t>
  </si>
  <si>
    <t>771152458</t>
  </si>
  <si>
    <t>dlažba  300/300mm, R10; *</t>
  </si>
  <si>
    <t>771152459</t>
  </si>
  <si>
    <t>sokl z dlažby ; *</t>
  </si>
  <si>
    <t>771152460</t>
  </si>
  <si>
    <t>lišta dilatační pro dlažbu; *</t>
  </si>
  <si>
    <t>771520456</t>
  </si>
  <si>
    <t>obklad keramický 150/150mm,bílý matný; *</t>
  </si>
  <si>
    <t>771654455</t>
  </si>
  <si>
    <t>lišta ukončovací pro obklady *</t>
  </si>
  <si>
    <t>771654456</t>
  </si>
  <si>
    <t>hydroizolace vč.osazení bandáže (pod dlažbu, obklad) (D+M) *</t>
  </si>
  <si>
    <t>776594345</t>
  </si>
  <si>
    <t>lišta vrtaná Al ukončovací pro pvc fabion L=2700mm;*</t>
  </si>
  <si>
    <t>776594346</t>
  </si>
  <si>
    <t>fabion k PVC 0, tl. 2,5mm, dekor dřeva;*</t>
  </si>
  <si>
    <t>776594347</t>
  </si>
  <si>
    <t>PVC tl. 2,5mm, dekor dřeva; *</t>
  </si>
  <si>
    <t>783254114</t>
  </si>
  <si>
    <t>nátěr vnitřní P143 matný stěn na sádrokarton,vč.penetrace,bílý;*</t>
  </si>
  <si>
    <t>783254115</t>
  </si>
  <si>
    <t>nátěr vnitřní P143 matný omyvatelný stropu na sádrokarton,vč.penetrace,bílý;*</t>
  </si>
  <si>
    <t>783851071</t>
  </si>
  <si>
    <t>nástřik PE 81 RAL 7035/7, šedá; *</t>
  </si>
  <si>
    <t>785632174</t>
  </si>
  <si>
    <t>tapeta vnitřní na sádrokarton pro stěny a strop; *</t>
  </si>
  <si>
    <t>M21 01</t>
  </si>
  <si>
    <t>svítidlo 4x12 LED,28W,IP44,kulaté 375mm,kryt opál,</t>
  </si>
  <si>
    <t>M21 02</t>
  </si>
  <si>
    <t xml:space="preserve">svítidlo LED 1300 mm, 40 W, 4000 lm, 4000K, IP66,  120cm 40W </t>
  </si>
  <si>
    <t>M21 03</t>
  </si>
  <si>
    <t>svítidlo vnější 50W LED,  IP65; *</t>
  </si>
  <si>
    <t>M21 04</t>
  </si>
  <si>
    <t>svítidlo  LED 20W,IP65,2700lm,4000K,;*</t>
  </si>
  <si>
    <t>M21 05</t>
  </si>
  <si>
    <t>nouzové osvětlení 8W s piktogramem, 3 hod;*</t>
  </si>
  <si>
    <t>M21 06</t>
  </si>
  <si>
    <t>svítidlo LED,1210mm,4000K,IP54,117W,4200lm,opálPMMA,přisaz,LED 840,1050mA;*</t>
  </si>
  <si>
    <t>M21 07</t>
  </si>
  <si>
    <t>zásuvka vnitřní 230 V, ČSN, IP20; *</t>
  </si>
  <si>
    <t>M21 08</t>
  </si>
  <si>
    <t>zásuvka vnitřní 230 V, dvojitá, ČSN, IP20; *</t>
  </si>
  <si>
    <t>M21 09</t>
  </si>
  <si>
    <t>zásuvka vnitřní 230 V, ČSN, IP44; *</t>
  </si>
  <si>
    <t>M21 10</t>
  </si>
  <si>
    <t>zásuvka na fasádě 400V/16A/5P IP44, ČSN; *</t>
  </si>
  <si>
    <t>M21 11</t>
  </si>
  <si>
    <t>vývod husího krku 32mm s protahovacím drátem;*</t>
  </si>
  <si>
    <t>M21 12</t>
  </si>
  <si>
    <t>vypínač schodišťový IP20; *</t>
  </si>
  <si>
    <t>M21 13</t>
  </si>
  <si>
    <t>vypínač IP21 křížový; *</t>
  </si>
  <si>
    <t>M21 14</t>
  </si>
  <si>
    <t>vypínač IP44; *</t>
  </si>
  <si>
    <t>M21 15</t>
  </si>
  <si>
    <t>vypínač tlačítko+vypínač s táhlem vč. světelné a zvukové signalizace,trafo;*</t>
  </si>
  <si>
    <t>M21 16</t>
  </si>
  <si>
    <t>vypínač tlačítkový IP21 s doutnavkou; *</t>
  </si>
  <si>
    <t>M21 17</t>
  </si>
  <si>
    <t>vypínač venkovní IP44 na fasádu; *</t>
  </si>
  <si>
    <t>M21 18</t>
  </si>
  <si>
    <t>rozvaděč dle projektu; *</t>
  </si>
  <si>
    <t>M21 19</t>
  </si>
  <si>
    <t>M21 20</t>
  </si>
  <si>
    <t>přívod kabelu přes podlahu; *</t>
  </si>
  <si>
    <t>M21 21</t>
  </si>
  <si>
    <t>kabelkanál 170/70 ; *</t>
  </si>
  <si>
    <t>M21 22</t>
  </si>
  <si>
    <t>tlačítko nouzové, centrál STOP, IP55</t>
  </si>
  <si>
    <t>M21 23</t>
  </si>
  <si>
    <t>spoj standard 1m (vnější spoj-hříbek,sp.šrouby,kryty);*</t>
  </si>
  <si>
    <t>M21 24</t>
  </si>
  <si>
    <t>spoj pouze pro vnitřní dveřní průchod přetahované PVC; *</t>
  </si>
  <si>
    <t>M21 25</t>
  </si>
  <si>
    <t>wago spojka; *</t>
  </si>
  <si>
    <t>M21 26</t>
  </si>
  <si>
    <t>spoj stěna přiznaný spoj Vidiwall, výška spoje 1 bm; *</t>
  </si>
  <si>
    <t>M21 27</t>
  </si>
  <si>
    <t>spoj strop přiznaný spoj Vidiwall, výška spoje 1 bm; *</t>
  </si>
  <si>
    <t>M21 28</t>
  </si>
  <si>
    <t>spoj dveřní spoj Vidiwall + šedým hříbek; *</t>
  </si>
  <si>
    <t>M21 29</t>
  </si>
  <si>
    <t>spoj podlaha+vnější,délka spoj 1bm,podkladní plechy,spojky,hříbek,bitumen,cetris22,pvc,č.v.28-0494;*</t>
  </si>
  <si>
    <t>M21 30</t>
  </si>
  <si>
    <t>kabel NYM-J 3x2,5mm;*</t>
  </si>
  <si>
    <t>M21 31</t>
  </si>
  <si>
    <t>kabel NYM 5x6mm;*</t>
  </si>
  <si>
    <t>M21 32</t>
  </si>
  <si>
    <t>revize elektro ČSN obytný, (kontejner); *</t>
  </si>
  <si>
    <t>M21 33</t>
  </si>
  <si>
    <t>revize elektro ČSN sanitární, (kontejner); *</t>
  </si>
  <si>
    <t>M21 34</t>
  </si>
  <si>
    <t xml:space="preserve">revize elektro ČSN sestavy kontejnerů (na montáži) </t>
  </si>
  <si>
    <t>M21 35</t>
  </si>
  <si>
    <t>Bleskosvod, SO_01, OP 210585</t>
  </si>
  <si>
    <t>M21 36</t>
  </si>
  <si>
    <t>vypínač IP20; *</t>
  </si>
  <si>
    <t>M22 01</t>
  </si>
  <si>
    <t>EZS, SO_01, OP 210585</t>
  </si>
  <si>
    <t>M24 01</t>
  </si>
  <si>
    <t>ventilátor  100 TC + vnější mřížka AP 100,s doběhem; *</t>
  </si>
  <si>
    <t>M24 02</t>
  </si>
  <si>
    <t>čidlo vlhkosti Hyg 6001; *</t>
  </si>
  <si>
    <t>M24 03</t>
  </si>
  <si>
    <t>příplatek za odvětrání odpadu - přisávací hlavice;*</t>
  </si>
  <si>
    <t>M55 01</t>
  </si>
  <si>
    <t>Datové rozvody, SO_01, OP 210585</t>
  </si>
  <si>
    <t>SUM</t>
  </si>
  <si>
    <t>Poznámky uchazeče k zadání</t>
  </si>
  <si>
    <t>POPUZIV</t>
  </si>
  <si>
    <t>END</t>
  </si>
  <si>
    <t>Sekundární střecha rovná, spádovaná polystyren. klíny, fólie, vyhřívané vpusti, SO_02 (OP210585)</t>
  </si>
  <si>
    <t>Sekundární fasáda,OSB + EPS 100mm+ silikátová omítka, SO_02, OP 210585</t>
  </si>
  <si>
    <t>38 15</t>
  </si>
  <si>
    <t>kontejner C3 6058x2990x3650(3200) PON-160,PI-30+80,SI-220,2xST; **</t>
  </si>
  <si>
    <t>38 16</t>
  </si>
  <si>
    <t>stěna obv. izol. 140mm(100 ?-0,035+40 ?-0,035), REW 45/REI 15-DP3,dřevo/LTD(bílá) 10 mm,trapézový pl</t>
  </si>
  <si>
    <t>přístroj hasící práškový PHP vč. stojanu ;*</t>
  </si>
  <si>
    <t>952654451</t>
  </si>
  <si>
    <t>952654452</t>
  </si>
  <si>
    <t>952654453</t>
  </si>
  <si>
    <t>952654454</t>
  </si>
  <si>
    <t>760158119</t>
  </si>
  <si>
    <t>obklad standardní stěny sádrokartonem GKB 12,5mm do h -3000 mm- příplatek; *</t>
  </si>
  <si>
    <t>El. předokenní žaluzie, SO_02, OP 210585</t>
  </si>
  <si>
    <t>769841274</t>
  </si>
  <si>
    <t>Plast okna vč. par, bílá/antr., trojsklo max Uw=0,86 W/m2K, SO_02, OP 210585</t>
  </si>
  <si>
    <t>Bleskosvod, SO_02, OP 210585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</si>
</sst>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B22" sqref="B2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SUMIF(F51:F69,A16,I51:I69)+SUMIF(F51:F69,"PSU",I51:I69)</f>
        <v>0</v>
      </c>
      <c r="J16" s="85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SUMIF(F51:F69,A17,I51:I69)</f>
        <v>0</v>
      </c>
      <c r="J17" s="85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SUMIF(F51:F69,A18,I51:I69)</f>
        <v>0</v>
      </c>
      <c r="J18" s="85"/>
    </row>
    <row r="19" spans="1:10" ht="23.25" customHeight="1" x14ac:dyDescent="0.2">
      <c r="A19" s="197" t="s">
        <v>93</v>
      </c>
      <c r="B19" s="38" t="s">
        <v>29</v>
      </c>
      <c r="C19" s="62"/>
      <c r="D19" s="63"/>
      <c r="E19" s="83"/>
      <c r="F19" s="84"/>
      <c r="G19" s="83"/>
      <c r="H19" s="84"/>
      <c r="I19" s="83">
        <f>SUMIF(F51:F69,A19,I51:I69)</f>
        <v>0</v>
      </c>
      <c r="J19" s="85"/>
    </row>
    <row r="20" spans="1:10" ht="23.25" customHeight="1" x14ac:dyDescent="0.2">
      <c r="A20" s="197" t="s">
        <v>94</v>
      </c>
      <c r="B20" s="38" t="s">
        <v>30</v>
      </c>
      <c r="C20" s="62"/>
      <c r="D20" s="63"/>
      <c r="E20" s="83"/>
      <c r="F20" s="84"/>
      <c r="G20" s="83"/>
      <c r="H20" s="84"/>
      <c r="I20" s="83">
        <f>SUMIF(F51:F69,A20,I51:I69)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25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37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'01 02 Pol'!AE146+'02 02 Pol'!AE68</f>
        <v>0</v>
      </c>
      <c r="G39" s="149">
        <f>'01 02 Pol'!AF146+'02 02 Pol'!AF68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 t="s">
        <v>46</v>
      </c>
      <c r="C40" s="154" t="s">
        <v>47</v>
      </c>
      <c r="D40" s="154"/>
      <c r="E40" s="154"/>
      <c r="F40" s="155">
        <f>'01 02 Pol'!AE146</f>
        <v>0</v>
      </c>
      <c r="G40" s="156">
        <f>'01 02 Pol'!AF146</f>
        <v>0</v>
      </c>
      <c r="H40" s="156"/>
      <c r="I40" s="157">
        <f>F40+G40+H40</f>
        <v>0</v>
      </c>
      <c r="J40" s="158" t="str">
        <f>IF(CenaCelkemVypocet=0,"",I40/CenaCelkemVypocet*100)</f>
        <v/>
      </c>
    </row>
    <row r="41" spans="1:10" ht="25.5" customHeight="1" x14ac:dyDescent="0.2">
      <c r="A41" s="135">
        <v>3</v>
      </c>
      <c r="B41" s="159" t="s">
        <v>48</v>
      </c>
      <c r="C41" s="147" t="s">
        <v>49</v>
      </c>
      <c r="D41" s="147"/>
      <c r="E41" s="147"/>
      <c r="F41" s="160">
        <f>'01 02 Pol'!AE146</f>
        <v>0</v>
      </c>
      <c r="G41" s="150">
        <f>'01 02 Pol'!AF146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5">
        <v>2</v>
      </c>
      <c r="B42" s="153" t="s">
        <v>48</v>
      </c>
      <c r="C42" s="154" t="s">
        <v>50</v>
      </c>
      <c r="D42" s="154"/>
      <c r="E42" s="154"/>
      <c r="F42" s="155">
        <f>'02 02 Pol'!AE68</f>
        <v>0</v>
      </c>
      <c r="G42" s="156">
        <f>'02 02 Pol'!AF68</f>
        <v>0</v>
      </c>
      <c r="H42" s="156"/>
      <c r="I42" s="157">
        <f>F42+G42+H42</f>
        <v>0</v>
      </c>
      <c r="J42" s="158" t="str">
        <f>IF(CenaCelkemVypocet=0,"",I42/CenaCelkemVypocet*100)</f>
        <v/>
      </c>
    </row>
    <row r="43" spans="1:10" ht="25.5" customHeight="1" x14ac:dyDescent="0.2">
      <c r="A43" s="135">
        <v>3</v>
      </c>
      <c r="B43" s="159" t="s">
        <v>48</v>
      </c>
      <c r="C43" s="147" t="s">
        <v>49</v>
      </c>
      <c r="D43" s="147"/>
      <c r="E43" s="147"/>
      <c r="F43" s="160">
        <f>'02 02 Pol'!AE68</f>
        <v>0</v>
      </c>
      <c r="G43" s="150">
        <f>'02 02 Pol'!AF68</f>
        <v>0</v>
      </c>
      <c r="H43" s="150"/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">
      <c r="A44" s="135"/>
      <c r="B44" s="161" t="s">
        <v>51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8" spans="1:10" ht="15.75" x14ac:dyDescent="0.25">
      <c r="B48" s="177" t="s">
        <v>53</v>
      </c>
    </row>
    <row r="50" spans="1:10" ht="25.5" customHeight="1" x14ac:dyDescent="0.2">
      <c r="A50" s="179"/>
      <c r="B50" s="182" t="s">
        <v>18</v>
      </c>
      <c r="C50" s="182" t="s">
        <v>6</v>
      </c>
      <c r="D50" s="183"/>
      <c r="E50" s="183"/>
      <c r="F50" s="184" t="s">
        <v>54</v>
      </c>
      <c r="G50" s="184"/>
      <c r="H50" s="184"/>
      <c r="I50" s="184" t="s">
        <v>31</v>
      </c>
      <c r="J50" s="184" t="s">
        <v>0</v>
      </c>
    </row>
    <row r="51" spans="1:10" ht="36.75" customHeight="1" x14ac:dyDescent="0.2">
      <c r="A51" s="180"/>
      <c r="B51" s="185" t="s">
        <v>55</v>
      </c>
      <c r="C51" s="186" t="s">
        <v>56</v>
      </c>
      <c r="D51" s="187"/>
      <c r="E51" s="187"/>
      <c r="F51" s="193" t="s">
        <v>26</v>
      </c>
      <c r="G51" s="194"/>
      <c r="H51" s="194"/>
      <c r="I51" s="194">
        <f>'01 02 Pol'!G8</f>
        <v>0</v>
      </c>
      <c r="J51" s="191" t="str">
        <f>IF(I70=0,"",I51/I70*100)</f>
        <v/>
      </c>
    </row>
    <row r="52" spans="1:10" ht="36.75" customHeight="1" x14ac:dyDescent="0.2">
      <c r="A52" s="180"/>
      <c r="B52" s="185" t="s">
        <v>57</v>
      </c>
      <c r="C52" s="186" t="s">
        <v>58</v>
      </c>
      <c r="D52" s="187"/>
      <c r="E52" s="187"/>
      <c r="F52" s="193" t="s">
        <v>26</v>
      </c>
      <c r="G52" s="194"/>
      <c r="H52" s="194"/>
      <c r="I52" s="194">
        <f>'01 02 Pol'!G13+'02 02 Pol'!G8</f>
        <v>0</v>
      </c>
      <c r="J52" s="191" t="str">
        <f>IF(I70=0,"",I52/I70*100)</f>
        <v/>
      </c>
    </row>
    <row r="53" spans="1:10" ht="36.75" customHeight="1" x14ac:dyDescent="0.2">
      <c r="A53" s="180"/>
      <c r="B53" s="185" t="s">
        <v>59</v>
      </c>
      <c r="C53" s="186" t="s">
        <v>60</v>
      </c>
      <c r="D53" s="187"/>
      <c r="E53" s="187"/>
      <c r="F53" s="193" t="s">
        <v>26</v>
      </c>
      <c r="G53" s="194"/>
      <c r="H53" s="194"/>
      <c r="I53" s="194">
        <f>'01 02 Pol'!G25+'02 02 Pol'!G14</f>
        <v>0</v>
      </c>
      <c r="J53" s="191" t="str">
        <f>IF(I70=0,"",I53/I70*100)</f>
        <v/>
      </c>
    </row>
    <row r="54" spans="1:10" ht="36.75" customHeight="1" x14ac:dyDescent="0.2">
      <c r="A54" s="180"/>
      <c r="B54" s="185" t="s">
        <v>61</v>
      </c>
      <c r="C54" s="186" t="s">
        <v>62</v>
      </c>
      <c r="D54" s="187"/>
      <c r="E54" s="187"/>
      <c r="F54" s="193" t="s">
        <v>27</v>
      </c>
      <c r="G54" s="194"/>
      <c r="H54" s="194"/>
      <c r="I54" s="194">
        <f>'01 02 Pol'!G39+'02 02 Pol'!G25</f>
        <v>0</v>
      </c>
      <c r="J54" s="191" t="str">
        <f>IF(I70=0,"",I54/I70*100)</f>
        <v/>
      </c>
    </row>
    <row r="55" spans="1:10" ht="36.75" customHeight="1" x14ac:dyDescent="0.2">
      <c r="A55" s="180"/>
      <c r="B55" s="185" t="s">
        <v>63</v>
      </c>
      <c r="C55" s="186" t="s">
        <v>64</v>
      </c>
      <c r="D55" s="187"/>
      <c r="E55" s="187"/>
      <c r="F55" s="193" t="s">
        <v>27</v>
      </c>
      <c r="G55" s="194"/>
      <c r="H55" s="194"/>
      <c r="I55" s="194">
        <f>'01 02 Pol'!G41</f>
        <v>0</v>
      </c>
      <c r="J55" s="191" t="str">
        <f>IF(I70=0,"",I55/I70*100)</f>
        <v/>
      </c>
    </row>
    <row r="56" spans="1:10" ht="36.75" customHeight="1" x14ac:dyDescent="0.2">
      <c r="A56" s="180"/>
      <c r="B56" s="185" t="s">
        <v>65</v>
      </c>
      <c r="C56" s="186" t="s">
        <v>66</v>
      </c>
      <c r="D56" s="187"/>
      <c r="E56" s="187"/>
      <c r="F56" s="193" t="s">
        <v>27</v>
      </c>
      <c r="G56" s="194"/>
      <c r="H56" s="194"/>
      <c r="I56" s="194">
        <f>'01 02 Pol'!G49</f>
        <v>0</v>
      </c>
      <c r="J56" s="191" t="str">
        <f>IF(I70=0,"",I56/I70*100)</f>
        <v/>
      </c>
    </row>
    <row r="57" spans="1:10" ht="36.75" customHeight="1" x14ac:dyDescent="0.2">
      <c r="A57" s="180"/>
      <c r="B57" s="185" t="s">
        <v>67</v>
      </c>
      <c r="C57" s="186" t="s">
        <v>68</v>
      </c>
      <c r="D57" s="187"/>
      <c r="E57" s="187"/>
      <c r="F57" s="193" t="s">
        <v>27</v>
      </c>
      <c r="G57" s="194"/>
      <c r="H57" s="194"/>
      <c r="I57" s="194">
        <f>'01 02 Pol'!G63</f>
        <v>0</v>
      </c>
      <c r="J57" s="191" t="str">
        <f>IF(I70=0,"",I57/I70*100)</f>
        <v/>
      </c>
    </row>
    <row r="58" spans="1:10" ht="36.75" customHeight="1" x14ac:dyDescent="0.2">
      <c r="A58" s="180"/>
      <c r="B58" s="185" t="s">
        <v>69</v>
      </c>
      <c r="C58" s="186" t="s">
        <v>70</v>
      </c>
      <c r="D58" s="187"/>
      <c r="E58" s="187"/>
      <c r="F58" s="193" t="s">
        <v>27</v>
      </c>
      <c r="G58" s="194"/>
      <c r="H58" s="194"/>
      <c r="I58" s="194">
        <f>'01 02 Pol'!G65+'02 02 Pol'!G27</f>
        <v>0</v>
      </c>
      <c r="J58" s="191" t="str">
        <f>IF(I70=0,"",I58/I70*100)</f>
        <v/>
      </c>
    </row>
    <row r="59" spans="1:10" ht="36.75" customHeight="1" x14ac:dyDescent="0.2">
      <c r="A59" s="180"/>
      <c r="B59" s="185" t="s">
        <v>71</v>
      </c>
      <c r="C59" s="186" t="s">
        <v>72</v>
      </c>
      <c r="D59" s="187"/>
      <c r="E59" s="187"/>
      <c r="F59" s="193" t="s">
        <v>27</v>
      </c>
      <c r="G59" s="194"/>
      <c r="H59" s="194"/>
      <c r="I59" s="194">
        <f>'01 02 Pol'!G75+'02 02 Pol'!G31</f>
        <v>0</v>
      </c>
      <c r="J59" s="191" t="str">
        <f>IF(I70=0,"",I59/I70*100)</f>
        <v/>
      </c>
    </row>
    <row r="60" spans="1:10" ht="36.75" customHeight="1" x14ac:dyDescent="0.2">
      <c r="A60" s="180"/>
      <c r="B60" s="185" t="s">
        <v>73</v>
      </c>
      <c r="C60" s="186" t="s">
        <v>74</v>
      </c>
      <c r="D60" s="187"/>
      <c r="E60" s="187"/>
      <c r="F60" s="193" t="s">
        <v>27</v>
      </c>
      <c r="G60" s="194"/>
      <c r="H60" s="194"/>
      <c r="I60" s="194">
        <f>'01 02 Pol'!G78+'02 02 Pol'!G33</f>
        <v>0</v>
      </c>
      <c r="J60" s="191" t="str">
        <f>IF(I70=0,"",I60/I70*100)</f>
        <v/>
      </c>
    </row>
    <row r="61" spans="1:10" ht="36.75" customHeight="1" x14ac:dyDescent="0.2">
      <c r="A61" s="180"/>
      <c r="B61" s="185" t="s">
        <v>75</v>
      </c>
      <c r="C61" s="186" t="s">
        <v>76</v>
      </c>
      <c r="D61" s="187"/>
      <c r="E61" s="187"/>
      <c r="F61" s="193" t="s">
        <v>27</v>
      </c>
      <c r="G61" s="194"/>
      <c r="H61" s="194"/>
      <c r="I61" s="194">
        <f>'02 02 Pol'!G36</f>
        <v>0</v>
      </c>
      <c r="J61" s="191" t="str">
        <f>IF(I70=0,"",I61/I70*100)</f>
        <v/>
      </c>
    </row>
    <row r="62" spans="1:10" ht="36.75" customHeight="1" x14ac:dyDescent="0.2">
      <c r="A62" s="180"/>
      <c r="B62" s="185" t="s">
        <v>77</v>
      </c>
      <c r="C62" s="186" t="s">
        <v>78</v>
      </c>
      <c r="D62" s="187"/>
      <c r="E62" s="187"/>
      <c r="F62" s="193" t="s">
        <v>27</v>
      </c>
      <c r="G62" s="194"/>
      <c r="H62" s="194"/>
      <c r="I62" s="194">
        <f>'01 02 Pol'!G82+'02 02 Pol'!G38</f>
        <v>0</v>
      </c>
      <c r="J62" s="191" t="str">
        <f>IF(I70=0,"",I62/I70*100)</f>
        <v/>
      </c>
    </row>
    <row r="63" spans="1:10" ht="36.75" customHeight="1" x14ac:dyDescent="0.2">
      <c r="A63" s="180"/>
      <c r="B63" s="185" t="s">
        <v>79</v>
      </c>
      <c r="C63" s="186" t="s">
        <v>80</v>
      </c>
      <c r="D63" s="187"/>
      <c r="E63" s="187"/>
      <c r="F63" s="193" t="s">
        <v>27</v>
      </c>
      <c r="G63" s="194"/>
      <c r="H63" s="194"/>
      <c r="I63" s="194">
        <f>'01 02 Pol'!G90</f>
        <v>0</v>
      </c>
      <c r="J63" s="191" t="str">
        <f>IF(I70=0,"",I63/I70*100)</f>
        <v/>
      </c>
    </row>
    <row r="64" spans="1:10" ht="36.75" customHeight="1" x14ac:dyDescent="0.2">
      <c r="A64" s="180"/>
      <c r="B64" s="185" t="s">
        <v>81</v>
      </c>
      <c r="C64" s="186" t="s">
        <v>82</v>
      </c>
      <c r="D64" s="187"/>
      <c r="E64" s="187"/>
      <c r="F64" s="193" t="s">
        <v>27</v>
      </c>
      <c r="G64" s="194"/>
      <c r="H64" s="194"/>
      <c r="I64" s="194">
        <f>'01 02 Pol'!G94+'02 02 Pol'!G42</f>
        <v>0</v>
      </c>
      <c r="J64" s="191" t="str">
        <f>IF(I70=0,"",I64/I70*100)</f>
        <v/>
      </c>
    </row>
    <row r="65" spans="1:10" ht="36.75" customHeight="1" x14ac:dyDescent="0.2">
      <c r="A65" s="180"/>
      <c r="B65" s="185" t="s">
        <v>83</v>
      </c>
      <c r="C65" s="186" t="s">
        <v>84</v>
      </c>
      <c r="D65" s="187"/>
      <c r="E65" s="187"/>
      <c r="F65" s="193" t="s">
        <v>27</v>
      </c>
      <c r="G65" s="194"/>
      <c r="H65" s="194"/>
      <c r="I65" s="194">
        <f>'01 02 Pol'!G98+'02 02 Pol'!G46</f>
        <v>0</v>
      </c>
      <c r="J65" s="191" t="str">
        <f>IF(I70=0,"",I65/I70*100)</f>
        <v/>
      </c>
    </row>
    <row r="66" spans="1:10" ht="36.75" customHeight="1" x14ac:dyDescent="0.2">
      <c r="A66" s="180"/>
      <c r="B66" s="185" t="s">
        <v>85</v>
      </c>
      <c r="C66" s="186" t="s">
        <v>86</v>
      </c>
      <c r="D66" s="187"/>
      <c r="E66" s="187"/>
      <c r="F66" s="193" t="s">
        <v>28</v>
      </c>
      <c r="G66" s="194"/>
      <c r="H66" s="194"/>
      <c r="I66" s="194">
        <f>'01 02 Pol'!G100+'02 02 Pol'!G48</f>
        <v>0</v>
      </c>
      <c r="J66" s="191" t="str">
        <f>IF(I70=0,"",I66/I70*100)</f>
        <v/>
      </c>
    </row>
    <row r="67" spans="1:10" ht="36.75" customHeight="1" x14ac:dyDescent="0.2">
      <c r="A67" s="180"/>
      <c r="B67" s="185" t="s">
        <v>87</v>
      </c>
      <c r="C67" s="186" t="s">
        <v>88</v>
      </c>
      <c r="D67" s="187"/>
      <c r="E67" s="187"/>
      <c r="F67" s="193" t="s">
        <v>28</v>
      </c>
      <c r="G67" s="194"/>
      <c r="H67" s="194"/>
      <c r="I67" s="194">
        <f>'01 02 Pol'!G137</f>
        <v>0</v>
      </c>
      <c r="J67" s="191" t="str">
        <f>IF(I70=0,"",I67/I70*100)</f>
        <v/>
      </c>
    </row>
    <row r="68" spans="1:10" ht="36.75" customHeight="1" x14ac:dyDescent="0.2">
      <c r="A68" s="180"/>
      <c r="B68" s="185" t="s">
        <v>89</v>
      </c>
      <c r="C68" s="186" t="s">
        <v>90</v>
      </c>
      <c r="D68" s="187"/>
      <c r="E68" s="187"/>
      <c r="F68" s="193" t="s">
        <v>28</v>
      </c>
      <c r="G68" s="194"/>
      <c r="H68" s="194"/>
      <c r="I68" s="194">
        <f>'01 02 Pol'!G139</f>
        <v>0</v>
      </c>
      <c r="J68" s="191" t="str">
        <f>IF(I70=0,"",I68/I70*100)</f>
        <v/>
      </c>
    </row>
    <row r="69" spans="1:10" ht="36.75" customHeight="1" x14ac:dyDescent="0.2">
      <c r="A69" s="180"/>
      <c r="B69" s="185" t="s">
        <v>91</v>
      </c>
      <c r="C69" s="186" t="s">
        <v>92</v>
      </c>
      <c r="D69" s="187"/>
      <c r="E69" s="187"/>
      <c r="F69" s="193" t="s">
        <v>28</v>
      </c>
      <c r="G69" s="194"/>
      <c r="H69" s="194"/>
      <c r="I69" s="194">
        <f>'01 02 Pol'!G143</f>
        <v>0</v>
      </c>
      <c r="J69" s="191" t="str">
        <f>IF(I70=0,"",I69/I70*100)</f>
        <v/>
      </c>
    </row>
    <row r="70" spans="1:10" ht="25.5" customHeight="1" x14ac:dyDescent="0.2">
      <c r="A70" s="181"/>
      <c r="B70" s="188" t="s">
        <v>1</v>
      </c>
      <c r="C70" s="189"/>
      <c r="D70" s="190"/>
      <c r="E70" s="190"/>
      <c r="F70" s="195"/>
      <c r="G70" s="196"/>
      <c r="H70" s="196"/>
      <c r="I70" s="196">
        <f>SUM(I51:I69)</f>
        <v>0</v>
      </c>
      <c r="J70" s="192">
        <f>SUM(J51:J69)</f>
        <v>0</v>
      </c>
    </row>
    <row r="71" spans="1:10" x14ac:dyDescent="0.2">
      <c r="F71" s="133"/>
      <c r="G71" s="133"/>
      <c r="H71" s="133"/>
      <c r="I71" s="133"/>
      <c r="J71" s="134"/>
    </row>
    <row r="72" spans="1:10" x14ac:dyDescent="0.2">
      <c r="F72" s="133"/>
      <c r="G72" s="133"/>
      <c r="H72" s="133"/>
      <c r="I72" s="133"/>
      <c r="J72" s="134"/>
    </row>
    <row r="73" spans="1:10" x14ac:dyDescent="0.2">
      <c r="F73" s="133"/>
      <c r="G73" s="133"/>
      <c r="H73" s="133"/>
      <c r="I73" s="133"/>
      <c r="J73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32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95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96</v>
      </c>
    </row>
    <row r="3" spans="1:60" ht="24.95" customHeight="1" x14ac:dyDescent="0.2">
      <c r="A3" s="199" t="s">
        <v>9</v>
      </c>
      <c r="B3" s="49" t="s">
        <v>46</v>
      </c>
      <c r="C3" s="202" t="s">
        <v>47</v>
      </c>
      <c r="D3" s="200"/>
      <c r="E3" s="200"/>
      <c r="F3" s="200"/>
      <c r="G3" s="201"/>
      <c r="AC3" s="178" t="s">
        <v>96</v>
      </c>
      <c r="AG3" t="s">
        <v>97</v>
      </c>
    </row>
    <row r="4" spans="1:60" ht="24.95" customHeight="1" x14ac:dyDescent="0.2">
      <c r="A4" s="203" t="s">
        <v>10</v>
      </c>
      <c r="B4" s="204" t="s">
        <v>48</v>
      </c>
      <c r="C4" s="205" t="s">
        <v>49</v>
      </c>
      <c r="D4" s="206"/>
      <c r="E4" s="206"/>
      <c r="F4" s="206"/>
      <c r="G4" s="207"/>
      <c r="AG4" t="s">
        <v>98</v>
      </c>
    </row>
    <row r="5" spans="1:60" x14ac:dyDescent="0.2">
      <c r="D5" s="10"/>
    </row>
    <row r="6" spans="1:60" ht="38.25" x14ac:dyDescent="0.2">
      <c r="A6" s="209" t="s">
        <v>99</v>
      </c>
      <c r="B6" s="211" t="s">
        <v>100</v>
      </c>
      <c r="C6" s="211" t="s">
        <v>101</v>
      </c>
      <c r="D6" s="210" t="s">
        <v>102</v>
      </c>
      <c r="E6" s="209" t="s">
        <v>103</v>
      </c>
      <c r="F6" s="208" t="s">
        <v>104</v>
      </c>
      <c r="G6" s="209" t="s">
        <v>31</v>
      </c>
      <c r="H6" s="212" t="s">
        <v>32</v>
      </c>
      <c r="I6" s="212" t="s">
        <v>105</v>
      </c>
      <c r="J6" s="212" t="s">
        <v>33</v>
      </c>
      <c r="K6" s="212" t="s">
        <v>106</v>
      </c>
      <c r="L6" s="212" t="s">
        <v>107</v>
      </c>
      <c r="M6" s="212" t="s">
        <v>108</v>
      </c>
      <c r="N6" s="212" t="s">
        <v>109</v>
      </c>
      <c r="O6" s="212" t="s">
        <v>110</v>
      </c>
      <c r="P6" s="212" t="s">
        <v>111</v>
      </c>
      <c r="Q6" s="212" t="s">
        <v>112</v>
      </c>
      <c r="R6" s="212" t="s">
        <v>113</v>
      </c>
      <c r="S6" s="212" t="s">
        <v>114</v>
      </c>
      <c r="T6" s="212" t="s">
        <v>115</v>
      </c>
      <c r="U6" s="212" t="s">
        <v>116</v>
      </c>
      <c r="V6" s="212" t="s">
        <v>117</v>
      </c>
      <c r="W6" s="212" t="s">
        <v>118</v>
      </c>
      <c r="X6" s="212" t="s">
        <v>119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3" t="s">
        <v>120</v>
      </c>
      <c r="B8" s="234" t="s">
        <v>55</v>
      </c>
      <c r="C8" s="252" t="s">
        <v>56</v>
      </c>
      <c r="D8" s="235"/>
      <c r="E8" s="236"/>
      <c r="F8" s="237"/>
      <c r="G8" s="238">
        <f>SUMIF(AG9:AG12,"&lt;&gt;NOR",G9:G12)</f>
        <v>0</v>
      </c>
      <c r="H8" s="232"/>
      <c r="I8" s="232">
        <f>SUM(I9:I12)</f>
        <v>0</v>
      </c>
      <c r="J8" s="232"/>
      <c r="K8" s="232">
        <f>SUM(K9:K12)</f>
        <v>0</v>
      </c>
      <c r="L8" s="232"/>
      <c r="M8" s="232">
        <f>SUM(M9:M12)</f>
        <v>0</v>
      </c>
      <c r="N8" s="232"/>
      <c r="O8" s="232">
        <f>SUM(O9:O12)</f>
        <v>0</v>
      </c>
      <c r="P8" s="232"/>
      <c r="Q8" s="232">
        <f>SUM(Q9:Q12)</f>
        <v>0</v>
      </c>
      <c r="R8" s="232"/>
      <c r="S8" s="232"/>
      <c r="T8" s="232"/>
      <c r="U8" s="232"/>
      <c r="V8" s="232">
        <f>SUM(V9:V12)</f>
        <v>0</v>
      </c>
      <c r="W8" s="232"/>
      <c r="X8" s="232"/>
      <c r="AG8" t="s">
        <v>121</v>
      </c>
    </row>
    <row r="9" spans="1:60" ht="22.5" outlineLevel="1" x14ac:dyDescent="0.2">
      <c r="A9" s="245">
        <v>1</v>
      </c>
      <c r="B9" s="246" t="s">
        <v>122</v>
      </c>
      <c r="C9" s="253" t="s">
        <v>123</v>
      </c>
      <c r="D9" s="247" t="s">
        <v>124</v>
      </c>
      <c r="E9" s="248">
        <v>20</v>
      </c>
      <c r="F9" s="249"/>
      <c r="G9" s="250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125</v>
      </c>
      <c r="T9" s="230" t="s">
        <v>126</v>
      </c>
      <c r="U9" s="230">
        <v>0</v>
      </c>
      <c r="V9" s="230">
        <f>ROUND(E9*U9,2)</f>
        <v>0</v>
      </c>
      <c r="W9" s="230"/>
      <c r="X9" s="230" t="s">
        <v>127</v>
      </c>
      <c r="Y9" s="213"/>
      <c r="Z9" s="213"/>
      <c r="AA9" s="213"/>
      <c r="AB9" s="213"/>
      <c r="AC9" s="213"/>
      <c r="AD9" s="213"/>
      <c r="AE9" s="213"/>
      <c r="AF9" s="213"/>
      <c r="AG9" s="213" t="s">
        <v>128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45">
        <v>2</v>
      </c>
      <c r="B10" s="246" t="s">
        <v>129</v>
      </c>
      <c r="C10" s="253" t="s">
        <v>130</v>
      </c>
      <c r="D10" s="247" t="s">
        <v>124</v>
      </c>
      <c r="E10" s="248">
        <v>2</v>
      </c>
      <c r="F10" s="249"/>
      <c r="G10" s="250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125</v>
      </c>
      <c r="T10" s="230" t="s">
        <v>126</v>
      </c>
      <c r="U10" s="230">
        <v>0</v>
      </c>
      <c r="V10" s="230">
        <f>ROUND(E10*U10,2)</f>
        <v>0</v>
      </c>
      <c r="W10" s="230"/>
      <c r="X10" s="230" t="s">
        <v>127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128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5">
        <v>3</v>
      </c>
      <c r="B11" s="246" t="s">
        <v>131</v>
      </c>
      <c r="C11" s="253" t="s">
        <v>132</v>
      </c>
      <c r="D11" s="247" t="s">
        <v>133</v>
      </c>
      <c r="E11" s="248">
        <v>80</v>
      </c>
      <c r="F11" s="249"/>
      <c r="G11" s="250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125</v>
      </c>
      <c r="T11" s="230" t="s">
        <v>126</v>
      </c>
      <c r="U11" s="230">
        <v>0</v>
      </c>
      <c r="V11" s="230">
        <f>ROUND(E11*U11,2)</f>
        <v>0</v>
      </c>
      <c r="W11" s="230"/>
      <c r="X11" s="230" t="s">
        <v>127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128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45">
        <v>4</v>
      </c>
      <c r="B12" s="246" t="s">
        <v>134</v>
      </c>
      <c r="C12" s="253" t="s">
        <v>135</v>
      </c>
      <c r="D12" s="247" t="s">
        <v>133</v>
      </c>
      <c r="E12" s="248">
        <v>80</v>
      </c>
      <c r="F12" s="249"/>
      <c r="G12" s="250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125</v>
      </c>
      <c r="T12" s="230" t="s">
        <v>126</v>
      </c>
      <c r="U12" s="230">
        <v>0</v>
      </c>
      <c r="V12" s="230">
        <f>ROUND(E12*U12,2)</f>
        <v>0</v>
      </c>
      <c r="W12" s="230"/>
      <c r="X12" s="230" t="s">
        <v>127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128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x14ac:dyDescent="0.2">
      <c r="A13" s="233" t="s">
        <v>120</v>
      </c>
      <c r="B13" s="234" t="s">
        <v>57</v>
      </c>
      <c r="C13" s="252" t="s">
        <v>58</v>
      </c>
      <c r="D13" s="235"/>
      <c r="E13" s="236"/>
      <c r="F13" s="237"/>
      <c r="G13" s="238">
        <f>SUMIF(AG14:AG24,"&lt;&gt;NOR",G14:G24)</f>
        <v>0</v>
      </c>
      <c r="H13" s="232"/>
      <c r="I13" s="232">
        <f>SUM(I14:I24)</f>
        <v>0</v>
      </c>
      <c r="J13" s="232"/>
      <c r="K13" s="232">
        <f>SUM(K14:K24)</f>
        <v>0</v>
      </c>
      <c r="L13" s="232"/>
      <c r="M13" s="232">
        <f>SUM(M14:M24)</f>
        <v>0</v>
      </c>
      <c r="N13" s="232"/>
      <c r="O13" s="232">
        <f>SUM(O14:O24)</f>
        <v>0</v>
      </c>
      <c r="P13" s="232"/>
      <c r="Q13" s="232">
        <f>SUM(Q14:Q24)</f>
        <v>0</v>
      </c>
      <c r="R13" s="232"/>
      <c r="S13" s="232"/>
      <c r="T13" s="232"/>
      <c r="U13" s="232"/>
      <c r="V13" s="232">
        <f>SUM(V14:V24)</f>
        <v>0</v>
      </c>
      <c r="W13" s="232"/>
      <c r="X13" s="232"/>
      <c r="AG13" t="s">
        <v>121</v>
      </c>
    </row>
    <row r="14" spans="1:60" ht="22.5" outlineLevel="1" x14ac:dyDescent="0.2">
      <c r="A14" s="245">
        <v>5</v>
      </c>
      <c r="B14" s="246" t="s">
        <v>136</v>
      </c>
      <c r="C14" s="253" t="s">
        <v>137</v>
      </c>
      <c r="D14" s="247" t="s">
        <v>124</v>
      </c>
      <c r="E14" s="248">
        <v>2</v>
      </c>
      <c r="F14" s="249"/>
      <c r="G14" s="250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125</v>
      </c>
      <c r="T14" s="230" t="s">
        <v>126</v>
      </c>
      <c r="U14" s="230">
        <v>0</v>
      </c>
      <c r="V14" s="230">
        <f>ROUND(E14*U14,2)</f>
        <v>0</v>
      </c>
      <c r="W14" s="230"/>
      <c r="X14" s="230" t="s">
        <v>127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128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45">
        <v>6</v>
      </c>
      <c r="B15" s="246" t="s">
        <v>138</v>
      </c>
      <c r="C15" s="253" t="s">
        <v>139</v>
      </c>
      <c r="D15" s="247" t="s">
        <v>124</v>
      </c>
      <c r="E15" s="248">
        <v>4</v>
      </c>
      <c r="F15" s="249"/>
      <c r="G15" s="250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125</v>
      </c>
      <c r="T15" s="230" t="s">
        <v>126</v>
      </c>
      <c r="U15" s="230">
        <v>0</v>
      </c>
      <c r="V15" s="230">
        <f>ROUND(E15*U15,2)</f>
        <v>0</v>
      </c>
      <c r="W15" s="230"/>
      <c r="X15" s="230" t="s">
        <v>127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128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2.5" outlineLevel="1" x14ac:dyDescent="0.2">
      <c r="A16" s="245">
        <v>7</v>
      </c>
      <c r="B16" s="246" t="s">
        <v>140</v>
      </c>
      <c r="C16" s="253" t="s">
        <v>141</v>
      </c>
      <c r="D16" s="247" t="s">
        <v>124</v>
      </c>
      <c r="E16" s="248">
        <v>4</v>
      </c>
      <c r="F16" s="249"/>
      <c r="G16" s="250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125</v>
      </c>
      <c r="T16" s="230" t="s">
        <v>126</v>
      </c>
      <c r="U16" s="230">
        <v>0</v>
      </c>
      <c r="V16" s="230">
        <f>ROUND(E16*U16,2)</f>
        <v>0</v>
      </c>
      <c r="W16" s="230"/>
      <c r="X16" s="230" t="s">
        <v>127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128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45">
        <v>8</v>
      </c>
      <c r="B17" s="246" t="s">
        <v>142</v>
      </c>
      <c r="C17" s="253" t="s">
        <v>143</v>
      </c>
      <c r="D17" s="247" t="s">
        <v>124</v>
      </c>
      <c r="E17" s="248">
        <v>4</v>
      </c>
      <c r="F17" s="249"/>
      <c r="G17" s="250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125</v>
      </c>
      <c r="T17" s="230" t="s">
        <v>126</v>
      </c>
      <c r="U17" s="230">
        <v>0</v>
      </c>
      <c r="V17" s="230">
        <f>ROUND(E17*U17,2)</f>
        <v>0</v>
      </c>
      <c r="W17" s="230"/>
      <c r="X17" s="230" t="s">
        <v>127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128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45">
        <v>9</v>
      </c>
      <c r="B18" s="246" t="s">
        <v>144</v>
      </c>
      <c r="C18" s="253" t="s">
        <v>145</v>
      </c>
      <c r="D18" s="247" t="s">
        <v>124</v>
      </c>
      <c r="E18" s="248">
        <v>4</v>
      </c>
      <c r="F18" s="249"/>
      <c r="G18" s="250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125</v>
      </c>
      <c r="T18" s="230" t="s">
        <v>126</v>
      </c>
      <c r="U18" s="230">
        <v>0</v>
      </c>
      <c r="V18" s="230">
        <f>ROUND(E18*U18,2)</f>
        <v>0</v>
      </c>
      <c r="W18" s="230"/>
      <c r="X18" s="230" t="s">
        <v>127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128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45">
        <v>10</v>
      </c>
      <c r="B19" s="246" t="s">
        <v>146</v>
      </c>
      <c r="C19" s="253" t="s">
        <v>147</v>
      </c>
      <c r="D19" s="247" t="s">
        <v>133</v>
      </c>
      <c r="E19" s="248">
        <v>426</v>
      </c>
      <c r="F19" s="249"/>
      <c r="G19" s="250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125</v>
      </c>
      <c r="T19" s="230" t="s">
        <v>126</v>
      </c>
      <c r="U19" s="230">
        <v>0</v>
      </c>
      <c r="V19" s="230">
        <f>ROUND(E19*U19,2)</f>
        <v>0</v>
      </c>
      <c r="W19" s="230"/>
      <c r="X19" s="230" t="s">
        <v>127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128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33.75" outlineLevel="1" x14ac:dyDescent="0.2">
      <c r="A20" s="245">
        <v>11</v>
      </c>
      <c r="B20" s="246" t="s">
        <v>148</v>
      </c>
      <c r="C20" s="253" t="s">
        <v>149</v>
      </c>
      <c r="D20" s="247" t="s">
        <v>133</v>
      </c>
      <c r="E20" s="248">
        <v>262.5</v>
      </c>
      <c r="F20" s="249"/>
      <c r="G20" s="250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125</v>
      </c>
      <c r="T20" s="230" t="s">
        <v>126</v>
      </c>
      <c r="U20" s="230">
        <v>0</v>
      </c>
      <c r="V20" s="230">
        <f>ROUND(E20*U20,2)</f>
        <v>0</v>
      </c>
      <c r="W20" s="230"/>
      <c r="X20" s="230" t="s">
        <v>127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128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33.75" outlineLevel="1" x14ac:dyDescent="0.2">
      <c r="A21" s="245">
        <v>12</v>
      </c>
      <c r="B21" s="246" t="s">
        <v>150</v>
      </c>
      <c r="C21" s="253" t="s">
        <v>151</v>
      </c>
      <c r="D21" s="247" t="s">
        <v>133</v>
      </c>
      <c r="E21" s="248">
        <v>54</v>
      </c>
      <c r="F21" s="249"/>
      <c r="G21" s="250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125</v>
      </c>
      <c r="T21" s="230" t="s">
        <v>126</v>
      </c>
      <c r="U21" s="230">
        <v>0</v>
      </c>
      <c r="V21" s="230">
        <f>ROUND(E21*U21,2)</f>
        <v>0</v>
      </c>
      <c r="W21" s="230"/>
      <c r="X21" s="230" t="s">
        <v>127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128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45">
        <v>13</v>
      </c>
      <c r="B22" s="246" t="s">
        <v>152</v>
      </c>
      <c r="C22" s="253" t="s">
        <v>153</v>
      </c>
      <c r="D22" s="247" t="s">
        <v>133</v>
      </c>
      <c r="E22" s="248">
        <v>385</v>
      </c>
      <c r="F22" s="249"/>
      <c r="G22" s="250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125</v>
      </c>
      <c r="T22" s="230" t="s">
        <v>126</v>
      </c>
      <c r="U22" s="230">
        <v>0</v>
      </c>
      <c r="V22" s="230">
        <f>ROUND(E22*U22,2)</f>
        <v>0</v>
      </c>
      <c r="W22" s="230"/>
      <c r="X22" s="230" t="s">
        <v>127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128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45">
        <v>14</v>
      </c>
      <c r="B23" s="246" t="s">
        <v>154</v>
      </c>
      <c r="C23" s="253" t="s">
        <v>155</v>
      </c>
      <c r="D23" s="247" t="s">
        <v>156</v>
      </c>
      <c r="E23" s="248">
        <v>1</v>
      </c>
      <c r="F23" s="249"/>
      <c r="G23" s="250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125</v>
      </c>
      <c r="T23" s="230" t="s">
        <v>126</v>
      </c>
      <c r="U23" s="230">
        <v>0</v>
      </c>
      <c r="V23" s="230">
        <f>ROUND(E23*U23,2)</f>
        <v>0</v>
      </c>
      <c r="W23" s="230"/>
      <c r="X23" s="230" t="s">
        <v>127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128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1" x14ac:dyDescent="0.2">
      <c r="A24" s="245">
        <v>15</v>
      </c>
      <c r="B24" s="246" t="s">
        <v>157</v>
      </c>
      <c r="C24" s="253" t="s">
        <v>158</v>
      </c>
      <c r="D24" s="247" t="s">
        <v>156</v>
      </c>
      <c r="E24" s="248">
        <v>1</v>
      </c>
      <c r="F24" s="249"/>
      <c r="G24" s="250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125</v>
      </c>
      <c r="T24" s="230" t="s">
        <v>126</v>
      </c>
      <c r="U24" s="230">
        <v>0</v>
      </c>
      <c r="V24" s="230">
        <f>ROUND(E24*U24,2)</f>
        <v>0</v>
      </c>
      <c r="W24" s="230"/>
      <c r="X24" s="230" t="s">
        <v>127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128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5.5" x14ac:dyDescent="0.2">
      <c r="A25" s="233" t="s">
        <v>120</v>
      </c>
      <c r="B25" s="234" t="s">
        <v>59</v>
      </c>
      <c r="C25" s="252" t="s">
        <v>60</v>
      </c>
      <c r="D25" s="235"/>
      <c r="E25" s="236"/>
      <c r="F25" s="237"/>
      <c r="G25" s="238">
        <f>SUMIF(AG26:AG38,"&lt;&gt;NOR",G26:G38)</f>
        <v>0</v>
      </c>
      <c r="H25" s="232"/>
      <c r="I25" s="232">
        <f>SUM(I26:I38)</f>
        <v>0</v>
      </c>
      <c r="J25" s="232"/>
      <c r="K25" s="232">
        <f>SUM(K26:K38)</f>
        <v>0</v>
      </c>
      <c r="L25" s="232"/>
      <c r="M25" s="232">
        <f>SUM(M26:M38)</f>
        <v>0</v>
      </c>
      <c r="N25" s="232"/>
      <c r="O25" s="232">
        <f>SUM(O26:O38)</f>
        <v>0</v>
      </c>
      <c r="P25" s="232"/>
      <c r="Q25" s="232">
        <f>SUM(Q26:Q38)</f>
        <v>0</v>
      </c>
      <c r="R25" s="232"/>
      <c r="S25" s="232"/>
      <c r="T25" s="232"/>
      <c r="U25" s="232"/>
      <c r="V25" s="232">
        <f>SUM(V26:V38)</f>
        <v>0</v>
      </c>
      <c r="W25" s="232"/>
      <c r="X25" s="232"/>
      <c r="AG25" t="s">
        <v>121</v>
      </c>
    </row>
    <row r="26" spans="1:60" ht="22.5" outlineLevel="1" x14ac:dyDescent="0.2">
      <c r="A26" s="245">
        <v>16</v>
      </c>
      <c r="B26" s="246" t="s">
        <v>159</v>
      </c>
      <c r="C26" s="253" t="s">
        <v>160</v>
      </c>
      <c r="D26" s="247" t="s">
        <v>124</v>
      </c>
      <c r="E26" s="248">
        <v>90</v>
      </c>
      <c r="F26" s="249"/>
      <c r="G26" s="250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125</v>
      </c>
      <c r="T26" s="230" t="s">
        <v>126</v>
      </c>
      <c r="U26" s="230">
        <v>0</v>
      </c>
      <c r="V26" s="230">
        <f>ROUND(E26*U26,2)</f>
        <v>0</v>
      </c>
      <c r="W26" s="230"/>
      <c r="X26" s="230" t="s">
        <v>127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128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5">
        <v>17</v>
      </c>
      <c r="B27" s="246" t="s">
        <v>161</v>
      </c>
      <c r="C27" s="253" t="s">
        <v>162</v>
      </c>
      <c r="D27" s="247" t="s">
        <v>124</v>
      </c>
      <c r="E27" s="248">
        <v>20</v>
      </c>
      <c r="F27" s="249"/>
      <c r="G27" s="250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125</v>
      </c>
      <c r="T27" s="230" t="s">
        <v>126</v>
      </c>
      <c r="U27" s="230">
        <v>0</v>
      </c>
      <c r="V27" s="230">
        <f>ROUND(E27*U27,2)</f>
        <v>0</v>
      </c>
      <c r="W27" s="230"/>
      <c r="X27" s="230" t="s">
        <v>127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128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45">
        <v>18</v>
      </c>
      <c r="B28" s="246" t="s">
        <v>163</v>
      </c>
      <c r="C28" s="253" t="s">
        <v>164</v>
      </c>
      <c r="D28" s="247" t="s">
        <v>124</v>
      </c>
      <c r="E28" s="248">
        <v>2</v>
      </c>
      <c r="F28" s="249"/>
      <c r="G28" s="250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125</v>
      </c>
      <c r="T28" s="230" t="s">
        <v>126</v>
      </c>
      <c r="U28" s="230">
        <v>0</v>
      </c>
      <c r="V28" s="230">
        <f>ROUND(E28*U28,2)</f>
        <v>0</v>
      </c>
      <c r="W28" s="230"/>
      <c r="X28" s="230" t="s">
        <v>127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128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 x14ac:dyDescent="0.2">
      <c r="A29" s="245">
        <v>19</v>
      </c>
      <c r="B29" s="246" t="s">
        <v>165</v>
      </c>
      <c r="C29" s="253" t="s">
        <v>166</v>
      </c>
      <c r="D29" s="247" t="s">
        <v>124</v>
      </c>
      <c r="E29" s="248">
        <v>2</v>
      </c>
      <c r="F29" s="249"/>
      <c r="G29" s="250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125</v>
      </c>
      <c r="T29" s="230" t="s">
        <v>126</v>
      </c>
      <c r="U29" s="230">
        <v>0</v>
      </c>
      <c r="V29" s="230">
        <f>ROUND(E29*U29,2)</f>
        <v>0</v>
      </c>
      <c r="W29" s="230"/>
      <c r="X29" s="230" t="s">
        <v>127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128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5">
        <v>20</v>
      </c>
      <c r="B30" s="246" t="s">
        <v>167</v>
      </c>
      <c r="C30" s="253" t="s">
        <v>168</v>
      </c>
      <c r="D30" s="247" t="s">
        <v>124</v>
      </c>
      <c r="E30" s="248">
        <v>16</v>
      </c>
      <c r="F30" s="249"/>
      <c r="G30" s="250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21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125</v>
      </c>
      <c r="T30" s="230" t="s">
        <v>169</v>
      </c>
      <c r="U30" s="230">
        <v>0</v>
      </c>
      <c r="V30" s="230">
        <f>ROUND(E30*U30,2)</f>
        <v>0</v>
      </c>
      <c r="W30" s="230"/>
      <c r="X30" s="230" t="s">
        <v>127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128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 x14ac:dyDescent="0.2">
      <c r="A31" s="245">
        <v>21</v>
      </c>
      <c r="B31" s="246" t="s">
        <v>170</v>
      </c>
      <c r="C31" s="253" t="s">
        <v>171</v>
      </c>
      <c r="D31" s="247" t="s">
        <v>124</v>
      </c>
      <c r="E31" s="248">
        <v>1</v>
      </c>
      <c r="F31" s="249"/>
      <c r="G31" s="250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0"/>
      <c r="S31" s="230" t="s">
        <v>125</v>
      </c>
      <c r="T31" s="230" t="s">
        <v>126</v>
      </c>
      <c r="U31" s="230">
        <v>0</v>
      </c>
      <c r="V31" s="230">
        <f>ROUND(E31*U31,2)</f>
        <v>0</v>
      </c>
      <c r="W31" s="230"/>
      <c r="X31" s="230" t="s">
        <v>127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128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2.5" outlineLevel="1" x14ac:dyDescent="0.2">
      <c r="A32" s="245">
        <v>22</v>
      </c>
      <c r="B32" s="246" t="s">
        <v>172</v>
      </c>
      <c r="C32" s="253" t="s">
        <v>173</v>
      </c>
      <c r="D32" s="247" t="s">
        <v>124</v>
      </c>
      <c r="E32" s="248">
        <v>3</v>
      </c>
      <c r="F32" s="249"/>
      <c r="G32" s="250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21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125</v>
      </c>
      <c r="T32" s="230" t="s">
        <v>126</v>
      </c>
      <c r="U32" s="230">
        <v>0</v>
      </c>
      <c r="V32" s="230">
        <f>ROUND(E32*U32,2)</f>
        <v>0</v>
      </c>
      <c r="W32" s="230"/>
      <c r="X32" s="230" t="s">
        <v>127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128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45">
        <v>23</v>
      </c>
      <c r="B33" s="246" t="s">
        <v>174</v>
      </c>
      <c r="C33" s="253" t="s">
        <v>175</v>
      </c>
      <c r="D33" s="247" t="s">
        <v>124</v>
      </c>
      <c r="E33" s="248">
        <v>20</v>
      </c>
      <c r="F33" s="249"/>
      <c r="G33" s="250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21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125</v>
      </c>
      <c r="T33" s="230" t="s">
        <v>126</v>
      </c>
      <c r="U33" s="230">
        <v>0</v>
      </c>
      <c r="V33" s="230">
        <f>ROUND(E33*U33,2)</f>
        <v>0</v>
      </c>
      <c r="W33" s="230"/>
      <c r="X33" s="230" t="s">
        <v>127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128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5">
        <v>24</v>
      </c>
      <c r="B34" s="246" t="s">
        <v>176</v>
      </c>
      <c r="C34" s="253" t="s">
        <v>177</v>
      </c>
      <c r="D34" s="247" t="s">
        <v>124</v>
      </c>
      <c r="E34" s="248">
        <v>6</v>
      </c>
      <c r="F34" s="249"/>
      <c r="G34" s="250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21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125</v>
      </c>
      <c r="T34" s="230" t="s">
        <v>126</v>
      </c>
      <c r="U34" s="230">
        <v>0</v>
      </c>
      <c r="V34" s="230">
        <f>ROUND(E34*U34,2)</f>
        <v>0</v>
      </c>
      <c r="W34" s="230"/>
      <c r="X34" s="230" t="s">
        <v>127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128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5">
        <v>25</v>
      </c>
      <c r="B35" s="246" t="s">
        <v>178</v>
      </c>
      <c r="C35" s="253" t="s">
        <v>179</v>
      </c>
      <c r="D35" s="247" t="s">
        <v>156</v>
      </c>
      <c r="E35" s="248">
        <v>1</v>
      </c>
      <c r="F35" s="249"/>
      <c r="G35" s="250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125</v>
      </c>
      <c r="T35" s="230" t="s">
        <v>126</v>
      </c>
      <c r="U35" s="230">
        <v>0</v>
      </c>
      <c r="V35" s="230">
        <f>ROUND(E35*U35,2)</f>
        <v>0</v>
      </c>
      <c r="W35" s="230"/>
      <c r="X35" s="230" t="s">
        <v>127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128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5">
        <v>26</v>
      </c>
      <c r="B36" s="246" t="s">
        <v>180</v>
      </c>
      <c r="C36" s="253" t="s">
        <v>181</v>
      </c>
      <c r="D36" s="247" t="s">
        <v>156</v>
      </c>
      <c r="E36" s="248">
        <v>1</v>
      </c>
      <c r="F36" s="249"/>
      <c r="G36" s="250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21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125</v>
      </c>
      <c r="T36" s="230" t="s">
        <v>126</v>
      </c>
      <c r="U36" s="230">
        <v>0</v>
      </c>
      <c r="V36" s="230">
        <f>ROUND(E36*U36,2)</f>
        <v>0</v>
      </c>
      <c r="W36" s="230"/>
      <c r="X36" s="230" t="s">
        <v>127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128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5">
        <v>27</v>
      </c>
      <c r="B37" s="246" t="s">
        <v>182</v>
      </c>
      <c r="C37" s="253" t="s">
        <v>183</v>
      </c>
      <c r="D37" s="247" t="s">
        <v>133</v>
      </c>
      <c r="E37" s="248">
        <v>30</v>
      </c>
      <c r="F37" s="249"/>
      <c r="G37" s="250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21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125</v>
      </c>
      <c r="T37" s="230" t="s">
        <v>126</v>
      </c>
      <c r="U37" s="230">
        <v>0</v>
      </c>
      <c r="V37" s="230">
        <f>ROUND(E37*U37,2)</f>
        <v>0</v>
      </c>
      <c r="W37" s="230"/>
      <c r="X37" s="230" t="s">
        <v>127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128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5">
        <v>28</v>
      </c>
      <c r="B38" s="246" t="s">
        <v>184</v>
      </c>
      <c r="C38" s="253" t="s">
        <v>185</v>
      </c>
      <c r="D38" s="247" t="s">
        <v>133</v>
      </c>
      <c r="E38" s="248">
        <v>385</v>
      </c>
      <c r="F38" s="249"/>
      <c r="G38" s="250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21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125</v>
      </c>
      <c r="T38" s="230" t="s">
        <v>126</v>
      </c>
      <c r="U38" s="230">
        <v>0</v>
      </c>
      <c r="V38" s="230">
        <f>ROUND(E38*U38,2)</f>
        <v>0</v>
      </c>
      <c r="W38" s="230"/>
      <c r="X38" s="230" t="s">
        <v>127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128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x14ac:dyDescent="0.2">
      <c r="A39" s="233" t="s">
        <v>120</v>
      </c>
      <c r="B39" s="234" t="s">
        <v>61</v>
      </c>
      <c r="C39" s="252" t="s">
        <v>62</v>
      </c>
      <c r="D39" s="235"/>
      <c r="E39" s="236"/>
      <c r="F39" s="237"/>
      <c r="G39" s="238">
        <f>SUMIF(AG40:AG40,"&lt;&gt;NOR",G40:G40)</f>
        <v>0</v>
      </c>
      <c r="H39" s="232"/>
      <c r="I39" s="232">
        <f>SUM(I40:I40)</f>
        <v>0</v>
      </c>
      <c r="J39" s="232"/>
      <c r="K39" s="232">
        <f>SUM(K40:K40)</f>
        <v>0</v>
      </c>
      <c r="L39" s="232"/>
      <c r="M39" s="232">
        <f>SUM(M40:M40)</f>
        <v>0</v>
      </c>
      <c r="N39" s="232"/>
      <c r="O39" s="232">
        <f>SUM(O40:O40)</f>
        <v>0</v>
      </c>
      <c r="P39" s="232"/>
      <c r="Q39" s="232">
        <f>SUM(Q40:Q40)</f>
        <v>0</v>
      </c>
      <c r="R39" s="232"/>
      <c r="S39" s="232"/>
      <c r="T39" s="232"/>
      <c r="U39" s="232"/>
      <c r="V39" s="232">
        <f>SUM(V40:V40)</f>
        <v>0</v>
      </c>
      <c r="W39" s="232"/>
      <c r="X39" s="232"/>
      <c r="AG39" t="s">
        <v>121</v>
      </c>
    </row>
    <row r="40" spans="1:60" ht="22.5" outlineLevel="1" x14ac:dyDescent="0.2">
      <c r="A40" s="245">
        <v>29</v>
      </c>
      <c r="B40" s="246" t="s">
        <v>186</v>
      </c>
      <c r="C40" s="253" t="s">
        <v>187</v>
      </c>
      <c r="D40" s="247" t="s">
        <v>133</v>
      </c>
      <c r="E40" s="248">
        <v>385</v>
      </c>
      <c r="F40" s="249"/>
      <c r="G40" s="250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125</v>
      </c>
      <c r="T40" s="230" t="s">
        <v>126</v>
      </c>
      <c r="U40" s="230">
        <v>0</v>
      </c>
      <c r="V40" s="230">
        <f>ROUND(E40*U40,2)</f>
        <v>0</v>
      </c>
      <c r="W40" s="230"/>
      <c r="X40" s="230" t="s">
        <v>127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128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x14ac:dyDescent="0.2">
      <c r="A41" s="233" t="s">
        <v>120</v>
      </c>
      <c r="B41" s="234" t="s">
        <v>63</v>
      </c>
      <c r="C41" s="252" t="s">
        <v>64</v>
      </c>
      <c r="D41" s="235"/>
      <c r="E41" s="236"/>
      <c r="F41" s="237"/>
      <c r="G41" s="238">
        <f>SUMIF(AG42:AG48,"&lt;&gt;NOR",G42:G48)</f>
        <v>0</v>
      </c>
      <c r="H41" s="232"/>
      <c r="I41" s="232">
        <f>SUM(I42:I48)</f>
        <v>0</v>
      </c>
      <c r="J41" s="232"/>
      <c r="K41" s="232">
        <f>SUM(K42:K48)</f>
        <v>0</v>
      </c>
      <c r="L41" s="232"/>
      <c r="M41" s="232">
        <f>SUM(M42:M48)</f>
        <v>0</v>
      </c>
      <c r="N41" s="232"/>
      <c r="O41" s="232">
        <f>SUM(O42:O48)</f>
        <v>0</v>
      </c>
      <c r="P41" s="232"/>
      <c r="Q41" s="232">
        <f>SUM(Q42:Q48)</f>
        <v>0</v>
      </c>
      <c r="R41" s="232"/>
      <c r="S41" s="232"/>
      <c r="T41" s="232"/>
      <c r="U41" s="232"/>
      <c r="V41" s="232">
        <f>SUM(V42:V48)</f>
        <v>0</v>
      </c>
      <c r="W41" s="232"/>
      <c r="X41" s="232"/>
      <c r="AG41" t="s">
        <v>121</v>
      </c>
    </row>
    <row r="42" spans="1:60" ht="22.5" outlineLevel="1" x14ac:dyDescent="0.2">
      <c r="A42" s="245">
        <v>30</v>
      </c>
      <c r="B42" s="246" t="s">
        <v>188</v>
      </c>
      <c r="C42" s="253" t="s">
        <v>189</v>
      </c>
      <c r="D42" s="247" t="s">
        <v>190</v>
      </c>
      <c r="E42" s="248">
        <v>200</v>
      </c>
      <c r="F42" s="249"/>
      <c r="G42" s="250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125</v>
      </c>
      <c r="T42" s="230" t="s">
        <v>126</v>
      </c>
      <c r="U42" s="230">
        <v>0</v>
      </c>
      <c r="V42" s="230">
        <f>ROUND(E42*U42,2)</f>
        <v>0</v>
      </c>
      <c r="W42" s="230"/>
      <c r="X42" s="230" t="s">
        <v>127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128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5">
        <v>31</v>
      </c>
      <c r="B43" s="246" t="s">
        <v>191</v>
      </c>
      <c r="C43" s="253" t="s">
        <v>192</v>
      </c>
      <c r="D43" s="247" t="s">
        <v>124</v>
      </c>
      <c r="E43" s="248">
        <v>1</v>
      </c>
      <c r="F43" s="249"/>
      <c r="G43" s="250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21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125</v>
      </c>
      <c r="T43" s="230" t="s">
        <v>126</v>
      </c>
      <c r="U43" s="230">
        <v>0</v>
      </c>
      <c r="V43" s="230">
        <f>ROUND(E43*U43,2)</f>
        <v>0</v>
      </c>
      <c r="W43" s="230"/>
      <c r="X43" s="230" t="s">
        <v>127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128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45">
        <v>32</v>
      </c>
      <c r="B44" s="246" t="s">
        <v>193</v>
      </c>
      <c r="C44" s="253" t="s">
        <v>194</v>
      </c>
      <c r="D44" s="247" t="s">
        <v>124</v>
      </c>
      <c r="E44" s="248">
        <v>2</v>
      </c>
      <c r="F44" s="249"/>
      <c r="G44" s="250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125</v>
      </c>
      <c r="T44" s="230" t="s">
        <v>126</v>
      </c>
      <c r="U44" s="230">
        <v>0</v>
      </c>
      <c r="V44" s="230">
        <f>ROUND(E44*U44,2)</f>
        <v>0</v>
      </c>
      <c r="W44" s="230"/>
      <c r="X44" s="230" t="s">
        <v>127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128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2.5" outlineLevel="1" x14ac:dyDescent="0.2">
      <c r="A45" s="245">
        <v>33</v>
      </c>
      <c r="B45" s="246" t="s">
        <v>195</v>
      </c>
      <c r="C45" s="253" t="s">
        <v>196</v>
      </c>
      <c r="D45" s="247" t="s">
        <v>124</v>
      </c>
      <c r="E45" s="248">
        <v>1</v>
      </c>
      <c r="F45" s="249"/>
      <c r="G45" s="250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21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125</v>
      </c>
      <c r="T45" s="230" t="s">
        <v>126</v>
      </c>
      <c r="U45" s="230">
        <v>0</v>
      </c>
      <c r="V45" s="230">
        <f>ROUND(E45*U45,2)</f>
        <v>0</v>
      </c>
      <c r="W45" s="230"/>
      <c r="X45" s="230" t="s">
        <v>127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128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5">
        <v>34</v>
      </c>
      <c r="B46" s="246" t="s">
        <v>197</v>
      </c>
      <c r="C46" s="253" t="s">
        <v>198</v>
      </c>
      <c r="D46" s="247" t="s">
        <v>190</v>
      </c>
      <c r="E46" s="248">
        <v>160</v>
      </c>
      <c r="F46" s="249"/>
      <c r="G46" s="250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21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125</v>
      </c>
      <c r="T46" s="230" t="s">
        <v>126</v>
      </c>
      <c r="U46" s="230">
        <v>0</v>
      </c>
      <c r="V46" s="230">
        <f>ROUND(E46*U46,2)</f>
        <v>0</v>
      </c>
      <c r="W46" s="230"/>
      <c r="X46" s="230" t="s">
        <v>127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128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45">
        <v>35</v>
      </c>
      <c r="B47" s="246" t="s">
        <v>199</v>
      </c>
      <c r="C47" s="253" t="s">
        <v>200</v>
      </c>
      <c r="D47" s="247" t="s">
        <v>124</v>
      </c>
      <c r="E47" s="248">
        <v>10</v>
      </c>
      <c r="F47" s="249"/>
      <c r="G47" s="250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125</v>
      </c>
      <c r="T47" s="230" t="s">
        <v>126</v>
      </c>
      <c r="U47" s="230">
        <v>0</v>
      </c>
      <c r="V47" s="230">
        <f>ROUND(E47*U47,2)</f>
        <v>0</v>
      </c>
      <c r="W47" s="230"/>
      <c r="X47" s="230" t="s">
        <v>127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128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5">
        <v>36</v>
      </c>
      <c r="B48" s="246" t="s">
        <v>201</v>
      </c>
      <c r="C48" s="253" t="s">
        <v>202</v>
      </c>
      <c r="D48" s="247" t="s">
        <v>124</v>
      </c>
      <c r="E48" s="248">
        <v>1</v>
      </c>
      <c r="F48" s="249"/>
      <c r="G48" s="250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21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125</v>
      </c>
      <c r="T48" s="230" t="s">
        <v>126</v>
      </c>
      <c r="U48" s="230">
        <v>0</v>
      </c>
      <c r="V48" s="230">
        <f>ROUND(E48*U48,2)</f>
        <v>0</v>
      </c>
      <c r="W48" s="230"/>
      <c r="X48" s="230" t="s">
        <v>127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128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x14ac:dyDescent="0.2">
      <c r="A49" s="233" t="s">
        <v>120</v>
      </c>
      <c r="B49" s="234" t="s">
        <v>65</v>
      </c>
      <c r="C49" s="252" t="s">
        <v>66</v>
      </c>
      <c r="D49" s="235"/>
      <c r="E49" s="236"/>
      <c r="F49" s="237"/>
      <c r="G49" s="238">
        <f>SUMIF(AG50:AG62,"&lt;&gt;NOR",G50:G62)</f>
        <v>0</v>
      </c>
      <c r="H49" s="232"/>
      <c r="I49" s="232">
        <f>SUM(I50:I62)</f>
        <v>0</v>
      </c>
      <c r="J49" s="232"/>
      <c r="K49" s="232">
        <f>SUM(K50:K62)</f>
        <v>0</v>
      </c>
      <c r="L49" s="232"/>
      <c r="M49" s="232">
        <f>SUM(M50:M62)</f>
        <v>0</v>
      </c>
      <c r="N49" s="232"/>
      <c r="O49" s="232">
        <f>SUM(O50:O62)</f>
        <v>0</v>
      </c>
      <c r="P49" s="232"/>
      <c r="Q49" s="232">
        <f>SUM(Q50:Q62)</f>
        <v>0</v>
      </c>
      <c r="R49" s="232"/>
      <c r="S49" s="232"/>
      <c r="T49" s="232"/>
      <c r="U49" s="232"/>
      <c r="V49" s="232">
        <f>SUM(V50:V62)</f>
        <v>0</v>
      </c>
      <c r="W49" s="232"/>
      <c r="X49" s="232"/>
      <c r="AG49" t="s">
        <v>121</v>
      </c>
    </row>
    <row r="50" spans="1:60" outlineLevel="1" x14ac:dyDescent="0.2">
      <c r="A50" s="245">
        <v>37</v>
      </c>
      <c r="B50" s="246" t="s">
        <v>203</v>
      </c>
      <c r="C50" s="253" t="s">
        <v>204</v>
      </c>
      <c r="D50" s="247" t="s">
        <v>124</v>
      </c>
      <c r="E50" s="248">
        <v>7</v>
      </c>
      <c r="F50" s="249"/>
      <c r="G50" s="250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21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125</v>
      </c>
      <c r="T50" s="230" t="s">
        <v>126</v>
      </c>
      <c r="U50" s="230">
        <v>0</v>
      </c>
      <c r="V50" s="230">
        <f>ROUND(E50*U50,2)</f>
        <v>0</v>
      </c>
      <c r="W50" s="230"/>
      <c r="X50" s="230" t="s">
        <v>127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128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ht="22.5" outlineLevel="1" x14ac:dyDescent="0.2">
      <c r="A51" s="245">
        <v>38</v>
      </c>
      <c r="B51" s="246" t="s">
        <v>205</v>
      </c>
      <c r="C51" s="253" t="s">
        <v>206</v>
      </c>
      <c r="D51" s="247" t="s">
        <v>124</v>
      </c>
      <c r="E51" s="248">
        <v>1</v>
      </c>
      <c r="F51" s="249"/>
      <c r="G51" s="250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21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125</v>
      </c>
      <c r="T51" s="230" t="s">
        <v>126</v>
      </c>
      <c r="U51" s="230">
        <v>0</v>
      </c>
      <c r="V51" s="230">
        <f>ROUND(E51*U51,2)</f>
        <v>0</v>
      </c>
      <c r="W51" s="230"/>
      <c r="X51" s="230" t="s">
        <v>127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128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5">
        <v>39</v>
      </c>
      <c r="B52" s="246" t="s">
        <v>207</v>
      </c>
      <c r="C52" s="253" t="s">
        <v>208</v>
      </c>
      <c r="D52" s="247" t="s">
        <v>124</v>
      </c>
      <c r="E52" s="248">
        <v>2</v>
      </c>
      <c r="F52" s="249"/>
      <c r="G52" s="250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21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125</v>
      </c>
      <c r="T52" s="230" t="s">
        <v>126</v>
      </c>
      <c r="U52" s="230">
        <v>0</v>
      </c>
      <c r="V52" s="230">
        <f>ROUND(E52*U52,2)</f>
        <v>0</v>
      </c>
      <c r="W52" s="230"/>
      <c r="X52" s="230" t="s">
        <v>127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128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 x14ac:dyDescent="0.2">
      <c r="A53" s="245">
        <v>40</v>
      </c>
      <c r="B53" s="246" t="s">
        <v>209</v>
      </c>
      <c r="C53" s="253" t="s">
        <v>210</v>
      </c>
      <c r="D53" s="247" t="s">
        <v>124</v>
      </c>
      <c r="E53" s="248">
        <v>2</v>
      </c>
      <c r="F53" s="249"/>
      <c r="G53" s="250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125</v>
      </c>
      <c r="T53" s="230" t="s">
        <v>126</v>
      </c>
      <c r="U53" s="230">
        <v>0</v>
      </c>
      <c r="V53" s="230">
        <f>ROUND(E53*U53,2)</f>
        <v>0</v>
      </c>
      <c r="W53" s="230"/>
      <c r="X53" s="230" t="s">
        <v>127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128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5">
        <v>41</v>
      </c>
      <c r="B54" s="246" t="s">
        <v>211</v>
      </c>
      <c r="C54" s="253" t="s">
        <v>212</v>
      </c>
      <c r="D54" s="247" t="s">
        <v>124</v>
      </c>
      <c r="E54" s="248">
        <v>8</v>
      </c>
      <c r="F54" s="249"/>
      <c r="G54" s="250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21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125</v>
      </c>
      <c r="T54" s="230" t="s">
        <v>126</v>
      </c>
      <c r="U54" s="230">
        <v>0</v>
      </c>
      <c r="V54" s="230">
        <f>ROUND(E54*U54,2)</f>
        <v>0</v>
      </c>
      <c r="W54" s="230"/>
      <c r="X54" s="230" t="s">
        <v>127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128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45">
        <v>42</v>
      </c>
      <c r="B55" s="246" t="s">
        <v>213</v>
      </c>
      <c r="C55" s="253" t="s">
        <v>214</v>
      </c>
      <c r="D55" s="247" t="s">
        <v>124</v>
      </c>
      <c r="E55" s="248">
        <v>1</v>
      </c>
      <c r="F55" s="249"/>
      <c r="G55" s="250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125</v>
      </c>
      <c r="T55" s="230" t="s">
        <v>126</v>
      </c>
      <c r="U55" s="230">
        <v>0</v>
      </c>
      <c r="V55" s="230">
        <f>ROUND(E55*U55,2)</f>
        <v>0</v>
      </c>
      <c r="W55" s="230"/>
      <c r="X55" s="230" t="s">
        <v>127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128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33.75" outlineLevel="1" x14ac:dyDescent="0.2">
      <c r="A56" s="245">
        <v>43</v>
      </c>
      <c r="B56" s="246" t="s">
        <v>215</v>
      </c>
      <c r="C56" s="253" t="s">
        <v>216</v>
      </c>
      <c r="D56" s="247" t="s">
        <v>124</v>
      </c>
      <c r="E56" s="248">
        <v>1</v>
      </c>
      <c r="F56" s="249"/>
      <c r="G56" s="250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21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125</v>
      </c>
      <c r="T56" s="230" t="s">
        <v>126</v>
      </c>
      <c r="U56" s="230">
        <v>0</v>
      </c>
      <c r="V56" s="230">
        <f>ROUND(E56*U56,2)</f>
        <v>0</v>
      </c>
      <c r="W56" s="230"/>
      <c r="X56" s="230" t="s">
        <v>127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128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2.5" outlineLevel="1" x14ac:dyDescent="0.2">
      <c r="A57" s="245">
        <v>44</v>
      </c>
      <c r="B57" s="246" t="s">
        <v>217</v>
      </c>
      <c r="C57" s="253" t="s">
        <v>218</v>
      </c>
      <c r="D57" s="247" t="s">
        <v>124</v>
      </c>
      <c r="E57" s="248">
        <v>8</v>
      </c>
      <c r="F57" s="249"/>
      <c r="G57" s="250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21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125</v>
      </c>
      <c r="T57" s="230" t="s">
        <v>126</v>
      </c>
      <c r="U57" s="230">
        <v>0</v>
      </c>
      <c r="V57" s="230">
        <f>ROUND(E57*U57,2)</f>
        <v>0</v>
      </c>
      <c r="W57" s="230"/>
      <c r="X57" s="230" t="s">
        <v>127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128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5">
        <v>45</v>
      </c>
      <c r="B58" s="246" t="s">
        <v>219</v>
      </c>
      <c r="C58" s="253" t="s">
        <v>220</v>
      </c>
      <c r="D58" s="247" t="s">
        <v>124</v>
      </c>
      <c r="E58" s="248">
        <v>1</v>
      </c>
      <c r="F58" s="249"/>
      <c r="G58" s="250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21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125</v>
      </c>
      <c r="T58" s="230" t="s">
        <v>126</v>
      </c>
      <c r="U58" s="230">
        <v>0</v>
      </c>
      <c r="V58" s="230">
        <f>ROUND(E58*U58,2)</f>
        <v>0</v>
      </c>
      <c r="W58" s="230"/>
      <c r="X58" s="230" t="s">
        <v>127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128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5">
        <v>46</v>
      </c>
      <c r="B59" s="246" t="s">
        <v>221</v>
      </c>
      <c r="C59" s="253" t="s">
        <v>222</v>
      </c>
      <c r="D59" s="247" t="s">
        <v>124</v>
      </c>
      <c r="E59" s="248">
        <v>1</v>
      </c>
      <c r="F59" s="249"/>
      <c r="G59" s="250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21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125</v>
      </c>
      <c r="T59" s="230" t="s">
        <v>126</v>
      </c>
      <c r="U59" s="230">
        <v>0</v>
      </c>
      <c r="V59" s="230">
        <f>ROUND(E59*U59,2)</f>
        <v>0</v>
      </c>
      <c r="W59" s="230"/>
      <c r="X59" s="230" t="s">
        <v>127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128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5">
        <v>47</v>
      </c>
      <c r="B60" s="246" t="s">
        <v>223</v>
      </c>
      <c r="C60" s="253" t="s">
        <v>224</v>
      </c>
      <c r="D60" s="247" t="s">
        <v>124</v>
      </c>
      <c r="E60" s="248">
        <v>2</v>
      </c>
      <c r="F60" s="249"/>
      <c r="G60" s="250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21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125</v>
      </c>
      <c r="T60" s="230" t="s">
        <v>126</v>
      </c>
      <c r="U60" s="230">
        <v>0</v>
      </c>
      <c r="V60" s="230">
        <f>ROUND(E60*U60,2)</f>
        <v>0</v>
      </c>
      <c r="W60" s="230"/>
      <c r="X60" s="230" t="s">
        <v>127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128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5">
        <v>48</v>
      </c>
      <c r="B61" s="246" t="s">
        <v>225</v>
      </c>
      <c r="C61" s="253" t="s">
        <v>226</v>
      </c>
      <c r="D61" s="247" t="s">
        <v>124</v>
      </c>
      <c r="E61" s="248">
        <v>3</v>
      </c>
      <c r="F61" s="249"/>
      <c r="G61" s="250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21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125</v>
      </c>
      <c r="T61" s="230" t="s">
        <v>126</v>
      </c>
      <c r="U61" s="230">
        <v>0</v>
      </c>
      <c r="V61" s="230">
        <f>ROUND(E61*U61,2)</f>
        <v>0</v>
      </c>
      <c r="W61" s="230"/>
      <c r="X61" s="230" t="s">
        <v>127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128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5">
        <v>49</v>
      </c>
      <c r="B62" s="246" t="s">
        <v>227</v>
      </c>
      <c r="C62" s="253" t="s">
        <v>228</v>
      </c>
      <c r="D62" s="247" t="s">
        <v>124</v>
      </c>
      <c r="E62" s="248">
        <v>2</v>
      </c>
      <c r="F62" s="249"/>
      <c r="G62" s="250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21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125</v>
      </c>
      <c r="T62" s="230" t="s">
        <v>126</v>
      </c>
      <c r="U62" s="230">
        <v>0</v>
      </c>
      <c r="V62" s="230">
        <f>ROUND(E62*U62,2)</f>
        <v>0</v>
      </c>
      <c r="W62" s="230"/>
      <c r="X62" s="230" t="s">
        <v>127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128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x14ac:dyDescent="0.2">
      <c r="A63" s="233" t="s">
        <v>120</v>
      </c>
      <c r="B63" s="234" t="s">
        <v>67</v>
      </c>
      <c r="C63" s="252" t="s">
        <v>68</v>
      </c>
      <c r="D63" s="235"/>
      <c r="E63" s="236"/>
      <c r="F63" s="237"/>
      <c r="G63" s="238">
        <f>SUMIF(AG64:AG64,"&lt;&gt;NOR",G64:G64)</f>
        <v>0</v>
      </c>
      <c r="H63" s="232"/>
      <c r="I63" s="232">
        <f>SUM(I64:I64)</f>
        <v>0</v>
      </c>
      <c r="J63" s="232"/>
      <c r="K63" s="232">
        <f>SUM(K64:K64)</f>
        <v>0</v>
      </c>
      <c r="L63" s="232"/>
      <c r="M63" s="232">
        <f>SUM(M64:M64)</f>
        <v>0</v>
      </c>
      <c r="N63" s="232"/>
      <c r="O63" s="232">
        <f>SUM(O64:O64)</f>
        <v>0</v>
      </c>
      <c r="P63" s="232"/>
      <c r="Q63" s="232">
        <f>SUM(Q64:Q64)</f>
        <v>0</v>
      </c>
      <c r="R63" s="232"/>
      <c r="S63" s="232"/>
      <c r="T63" s="232"/>
      <c r="U63" s="232"/>
      <c r="V63" s="232">
        <f>SUM(V64:V64)</f>
        <v>0</v>
      </c>
      <c r="W63" s="232"/>
      <c r="X63" s="232"/>
      <c r="AG63" t="s">
        <v>121</v>
      </c>
    </row>
    <row r="64" spans="1:60" ht="22.5" outlineLevel="1" x14ac:dyDescent="0.2">
      <c r="A64" s="245">
        <v>50</v>
      </c>
      <c r="B64" s="246" t="s">
        <v>229</v>
      </c>
      <c r="C64" s="253" t="s">
        <v>230</v>
      </c>
      <c r="D64" s="247" t="s">
        <v>156</v>
      </c>
      <c r="E64" s="248">
        <v>1</v>
      </c>
      <c r="F64" s="249"/>
      <c r="G64" s="250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21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125</v>
      </c>
      <c r="T64" s="230" t="s">
        <v>126</v>
      </c>
      <c r="U64" s="230">
        <v>0</v>
      </c>
      <c r="V64" s="230">
        <f>ROUND(E64*U64,2)</f>
        <v>0</v>
      </c>
      <c r="W64" s="230"/>
      <c r="X64" s="230" t="s">
        <v>127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128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x14ac:dyDescent="0.2">
      <c r="A65" s="233" t="s">
        <v>120</v>
      </c>
      <c r="B65" s="234" t="s">
        <v>69</v>
      </c>
      <c r="C65" s="252" t="s">
        <v>70</v>
      </c>
      <c r="D65" s="235"/>
      <c r="E65" s="236"/>
      <c r="F65" s="237"/>
      <c r="G65" s="238">
        <f>SUMIF(AG66:AG74,"&lt;&gt;NOR",G66:G74)</f>
        <v>0</v>
      </c>
      <c r="H65" s="232"/>
      <c r="I65" s="232">
        <f>SUM(I66:I74)</f>
        <v>0</v>
      </c>
      <c r="J65" s="232"/>
      <c r="K65" s="232">
        <f>SUM(K66:K74)</f>
        <v>0</v>
      </c>
      <c r="L65" s="232"/>
      <c r="M65" s="232">
        <f>SUM(M66:M74)</f>
        <v>0</v>
      </c>
      <c r="N65" s="232"/>
      <c r="O65" s="232">
        <f>SUM(O66:O74)</f>
        <v>0</v>
      </c>
      <c r="P65" s="232"/>
      <c r="Q65" s="232">
        <f>SUM(Q66:Q74)</f>
        <v>0</v>
      </c>
      <c r="R65" s="232"/>
      <c r="S65" s="232"/>
      <c r="T65" s="232"/>
      <c r="U65" s="232"/>
      <c r="V65" s="232">
        <f>SUM(V66:V74)</f>
        <v>0</v>
      </c>
      <c r="W65" s="232"/>
      <c r="X65" s="232"/>
      <c r="AG65" t="s">
        <v>121</v>
      </c>
    </row>
    <row r="66" spans="1:60" ht="22.5" outlineLevel="1" x14ac:dyDescent="0.2">
      <c r="A66" s="245">
        <v>51</v>
      </c>
      <c r="B66" s="246" t="s">
        <v>231</v>
      </c>
      <c r="C66" s="253" t="s">
        <v>232</v>
      </c>
      <c r="D66" s="247" t="s">
        <v>133</v>
      </c>
      <c r="E66" s="248">
        <v>450</v>
      </c>
      <c r="F66" s="249"/>
      <c r="G66" s="250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21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125</v>
      </c>
      <c r="T66" s="230" t="s">
        <v>126</v>
      </c>
      <c r="U66" s="230">
        <v>0</v>
      </c>
      <c r="V66" s="230">
        <f>ROUND(E66*U66,2)</f>
        <v>0</v>
      </c>
      <c r="W66" s="230"/>
      <c r="X66" s="230" t="s">
        <v>127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128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 x14ac:dyDescent="0.2">
      <c r="A67" s="245">
        <v>52</v>
      </c>
      <c r="B67" s="246" t="s">
        <v>233</v>
      </c>
      <c r="C67" s="253" t="s">
        <v>234</v>
      </c>
      <c r="D67" s="247" t="s">
        <v>133</v>
      </c>
      <c r="E67" s="248">
        <v>350</v>
      </c>
      <c r="F67" s="249"/>
      <c r="G67" s="250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21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125</v>
      </c>
      <c r="T67" s="230" t="s">
        <v>126</v>
      </c>
      <c r="U67" s="230">
        <v>0</v>
      </c>
      <c r="V67" s="230">
        <f>ROUND(E67*U67,2)</f>
        <v>0</v>
      </c>
      <c r="W67" s="230"/>
      <c r="X67" s="230" t="s">
        <v>127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128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45">
        <v>53</v>
      </c>
      <c r="B68" s="246" t="s">
        <v>235</v>
      </c>
      <c r="C68" s="253" t="s">
        <v>236</v>
      </c>
      <c r="D68" s="247" t="s">
        <v>133</v>
      </c>
      <c r="E68" s="248">
        <v>65</v>
      </c>
      <c r="F68" s="249"/>
      <c r="G68" s="250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21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125</v>
      </c>
      <c r="T68" s="230" t="s">
        <v>126</v>
      </c>
      <c r="U68" s="230">
        <v>0</v>
      </c>
      <c r="V68" s="230">
        <f>ROUND(E68*U68,2)</f>
        <v>0</v>
      </c>
      <c r="W68" s="230"/>
      <c r="X68" s="230" t="s">
        <v>127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128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45">
        <v>54</v>
      </c>
      <c r="B69" s="246" t="s">
        <v>237</v>
      </c>
      <c r="C69" s="253" t="s">
        <v>238</v>
      </c>
      <c r="D69" s="247" t="s">
        <v>133</v>
      </c>
      <c r="E69" s="248">
        <v>255</v>
      </c>
      <c r="F69" s="249"/>
      <c r="G69" s="250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21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125</v>
      </c>
      <c r="T69" s="230" t="s">
        <v>126</v>
      </c>
      <c r="U69" s="230">
        <v>0</v>
      </c>
      <c r="V69" s="230">
        <f>ROUND(E69*U69,2)</f>
        <v>0</v>
      </c>
      <c r="W69" s="230"/>
      <c r="X69" s="230" t="s">
        <v>127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128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5">
        <v>55</v>
      </c>
      <c r="B70" s="246" t="s">
        <v>239</v>
      </c>
      <c r="C70" s="253" t="s">
        <v>240</v>
      </c>
      <c r="D70" s="247" t="s">
        <v>133</v>
      </c>
      <c r="E70" s="248">
        <v>20</v>
      </c>
      <c r="F70" s="249"/>
      <c r="G70" s="250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21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125</v>
      </c>
      <c r="T70" s="230" t="s">
        <v>126</v>
      </c>
      <c r="U70" s="230">
        <v>0</v>
      </c>
      <c r="V70" s="230">
        <f>ROUND(E70*U70,2)</f>
        <v>0</v>
      </c>
      <c r="W70" s="230"/>
      <c r="X70" s="230" t="s">
        <v>127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128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5">
        <v>56</v>
      </c>
      <c r="B71" s="246" t="s">
        <v>241</v>
      </c>
      <c r="C71" s="253" t="s">
        <v>242</v>
      </c>
      <c r="D71" s="247" t="s">
        <v>133</v>
      </c>
      <c r="E71" s="248">
        <v>60</v>
      </c>
      <c r="F71" s="249"/>
      <c r="G71" s="250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21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/>
      <c r="S71" s="230" t="s">
        <v>125</v>
      </c>
      <c r="T71" s="230" t="s">
        <v>126</v>
      </c>
      <c r="U71" s="230">
        <v>0</v>
      </c>
      <c r="V71" s="230">
        <f>ROUND(E71*U71,2)</f>
        <v>0</v>
      </c>
      <c r="W71" s="230"/>
      <c r="X71" s="230" t="s">
        <v>127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128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ht="22.5" outlineLevel="1" x14ac:dyDescent="0.2">
      <c r="A72" s="245">
        <v>57</v>
      </c>
      <c r="B72" s="246" t="s">
        <v>243</v>
      </c>
      <c r="C72" s="253" t="s">
        <v>244</v>
      </c>
      <c r="D72" s="247" t="s">
        <v>124</v>
      </c>
      <c r="E72" s="248">
        <v>20</v>
      </c>
      <c r="F72" s="249"/>
      <c r="G72" s="250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21</v>
      </c>
      <c r="M72" s="230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0"/>
      <c r="S72" s="230" t="s">
        <v>125</v>
      </c>
      <c r="T72" s="230" t="s">
        <v>126</v>
      </c>
      <c r="U72" s="230">
        <v>0</v>
      </c>
      <c r="V72" s="230">
        <f>ROUND(E72*U72,2)</f>
        <v>0</v>
      </c>
      <c r="W72" s="230"/>
      <c r="X72" s="230" t="s">
        <v>127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128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5">
        <v>58</v>
      </c>
      <c r="B73" s="246" t="s">
        <v>245</v>
      </c>
      <c r="C73" s="253" t="s">
        <v>246</v>
      </c>
      <c r="D73" s="247" t="s">
        <v>124</v>
      </c>
      <c r="E73" s="248">
        <v>8</v>
      </c>
      <c r="F73" s="249"/>
      <c r="G73" s="250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21</v>
      </c>
      <c r="M73" s="230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0"/>
      <c r="S73" s="230" t="s">
        <v>125</v>
      </c>
      <c r="T73" s="230" t="s">
        <v>126</v>
      </c>
      <c r="U73" s="230">
        <v>0</v>
      </c>
      <c r="V73" s="230">
        <f>ROUND(E73*U73,2)</f>
        <v>0</v>
      </c>
      <c r="W73" s="230"/>
      <c r="X73" s="230" t="s">
        <v>127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128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5">
        <v>59</v>
      </c>
      <c r="B74" s="246" t="s">
        <v>247</v>
      </c>
      <c r="C74" s="253" t="s">
        <v>248</v>
      </c>
      <c r="D74" s="247" t="s">
        <v>190</v>
      </c>
      <c r="E74" s="248">
        <v>100</v>
      </c>
      <c r="F74" s="249"/>
      <c r="G74" s="250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21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125</v>
      </c>
      <c r="T74" s="230" t="s">
        <v>126</v>
      </c>
      <c r="U74" s="230">
        <v>0</v>
      </c>
      <c r="V74" s="230">
        <f>ROUND(E74*U74,2)</f>
        <v>0</v>
      </c>
      <c r="W74" s="230"/>
      <c r="X74" s="230" t="s">
        <v>127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128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x14ac:dyDescent="0.2">
      <c r="A75" s="233" t="s">
        <v>120</v>
      </c>
      <c r="B75" s="234" t="s">
        <v>71</v>
      </c>
      <c r="C75" s="252" t="s">
        <v>72</v>
      </c>
      <c r="D75" s="235"/>
      <c r="E75" s="236"/>
      <c r="F75" s="237"/>
      <c r="G75" s="238">
        <f>SUMIF(AG76:AG77,"&lt;&gt;NOR",G76:G77)</f>
        <v>0</v>
      </c>
      <c r="H75" s="232"/>
      <c r="I75" s="232">
        <f>SUM(I76:I77)</f>
        <v>0</v>
      </c>
      <c r="J75" s="232"/>
      <c r="K75" s="232">
        <f>SUM(K76:K77)</f>
        <v>0</v>
      </c>
      <c r="L75" s="232"/>
      <c r="M75" s="232">
        <f>SUM(M76:M77)</f>
        <v>0</v>
      </c>
      <c r="N75" s="232"/>
      <c r="O75" s="232">
        <f>SUM(O76:O77)</f>
        <v>0</v>
      </c>
      <c r="P75" s="232"/>
      <c r="Q75" s="232">
        <f>SUM(Q76:Q77)</f>
        <v>0</v>
      </c>
      <c r="R75" s="232"/>
      <c r="S75" s="232"/>
      <c r="T75" s="232"/>
      <c r="U75" s="232"/>
      <c r="V75" s="232">
        <f>SUM(V76:V77)</f>
        <v>0</v>
      </c>
      <c r="W75" s="232"/>
      <c r="X75" s="232"/>
      <c r="AG75" t="s">
        <v>121</v>
      </c>
    </row>
    <row r="76" spans="1:60" ht="22.5" outlineLevel="1" x14ac:dyDescent="0.2">
      <c r="A76" s="245">
        <v>60</v>
      </c>
      <c r="B76" s="246" t="s">
        <v>249</v>
      </c>
      <c r="C76" s="253" t="s">
        <v>250</v>
      </c>
      <c r="D76" s="247" t="s">
        <v>156</v>
      </c>
      <c r="E76" s="248">
        <v>1</v>
      </c>
      <c r="F76" s="249"/>
      <c r="G76" s="250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21</v>
      </c>
      <c r="M76" s="230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0"/>
      <c r="S76" s="230" t="s">
        <v>125</v>
      </c>
      <c r="T76" s="230" t="s">
        <v>126</v>
      </c>
      <c r="U76" s="230">
        <v>0</v>
      </c>
      <c r="V76" s="230">
        <f>ROUND(E76*U76,2)</f>
        <v>0</v>
      </c>
      <c r="W76" s="230"/>
      <c r="X76" s="230" t="s">
        <v>127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128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ht="22.5" outlineLevel="1" x14ac:dyDescent="0.2">
      <c r="A77" s="245">
        <v>61</v>
      </c>
      <c r="B77" s="246" t="s">
        <v>251</v>
      </c>
      <c r="C77" s="253" t="s">
        <v>252</v>
      </c>
      <c r="D77" s="247" t="s">
        <v>133</v>
      </c>
      <c r="E77" s="248">
        <v>385</v>
      </c>
      <c r="F77" s="249"/>
      <c r="G77" s="250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21</v>
      </c>
      <c r="M77" s="230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0"/>
      <c r="S77" s="230" t="s">
        <v>125</v>
      </c>
      <c r="T77" s="230" t="s">
        <v>126</v>
      </c>
      <c r="U77" s="230">
        <v>0</v>
      </c>
      <c r="V77" s="230">
        <f>ROUND(E77*U77,2)</f>
        <v>0</v>
      </c>
      <c r="W77" s="230"/>
      <c r="X77" s="230" t="s">
        <v>127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128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x14ac:dyDescent="0.2">
      <c r="A78" s="233" t="s">
        <v>120</v>
      </c>
      <c r="B78" s="234" t="s">
        <v>73</v>
      </c>
      <c r="C78" s="252" t="s">
        <v>74</v>
      </c>
      <c r="D78" s="235"/>
      <c r="E78" s="236"/>
      <c r="F78" s="237"/>
      <c r="G78" s="238">
        <f>SUMIF(AG79:AG81,"&lt;&gt;NOR",G79:G81)</f>
        <v>0</v>
      </c>
      <c r="H78" s="232"/>
      <c r="I78" s="232">
        <f>SUM(I79:I81)</f>
        <v>0</v>
      </c>
      <c r="J78" s="232"/>
      <c r="K78" s="232">
        <f>SUM(K79:K81)</f>
        <v>0</v>
      </c>
      <c r="L78" s="232"/>
      <c r="M78" s="232">
        <f>SUM(M79:M81)</f>
        <v>0</v>
      </c>
      <c r="N78" s="232"/>
      <c r="O78" s="232">
        <f>SUM(O79:O81)</f>
        <v>0</v>
      </c>
      <c r="P78" s="232"/>
      <c r="Q78" s="232">
        <f>SUM(Q79:Q81)</f>
        <v>0</v>
      </c>
      <c r="R78" s="232"/>
      <c r="S78" s="232"/>
      <c r="T78" s="232"/>
      <c r="U78" s="232"/>
      <c r="V78" s="232">
        <f>SUM(V79:V81)</f>
        <v>0</v>
      </c>
      <c r="W78" s="232"/>
      <c r="X78" s="232"/>
      <c r="AG78" t="s">
        <v>121</v>
      </c>
    </row>
    <row r="79" spans="1:60" outlineLevel="1" x14ac:dyDescent="0.2">
      <c r="A79" s="245">
        <v>62</v>
      </c>
      <c r="B79" s="246" t="s">
        <v>253</v>
      </c>
      <c r="C79" s="253" t="s">
        <v>254</v>
      </c>
      <c r="D79" s="247" t="s">
        <v>124</v>
      </c>
      <c r="E79" s="248">
        <v>1</v>
      </c>
      <c r="F79" s="249"/>
      <c r="G79" s="250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21</v>
      </c>
      <c r="M79" s="230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0"/>
      <c r="S79" s="230" t="s">
        <v>125</v>
      </c>
      <c r="T79" s="230" t="s">
        <v>126</v>
      </c>
      <c r="U79" s="230">
        <v>0</v>
      </c>
      <c r="V79" s="230">
        <f>ROUND(E79*U79,2)</f>
        <v>0</v>
      </c>
      <c r="W79" s="230"/>
      <c r="X79" s="230" t="s">
        <v>127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128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 x14ac:dyDescent="0.2">
      <c r="A80" s="245">
        <v>63</v>
      </c>
      <c r="B80" s="246" t="s">
        <v>255</v>
      </c>
      <c r="C80" s="253" t="s">
        <v>256</v>
      </c>
      <c r="D80" s="247" t="s">
        <v>156</v>
      </c>
      <c r="E80" s="248">
        <v>1</v>
      </c>
      <c r="F80" s="249"/>
      <c r="G80" s="250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21</v>
      </c>
      <c r="M80" s="230">
        <f>G80*(1+L80/100)</f>
        <v>0</v>
      </c>
      <c r="N80" s="230">
        <v>0</v>
      </c>
      <c r="O80" s="230">
        <f>ROUND(E80*N80,2)</f>
        <v>0</v>
      </c>
      <c r="P80" s="230">
        <v>0</v>
      </c>
      <c r="Q80" s="230">
        <f>ROUND(E80*P80,2)</f>
        <v>0</v>
      </c>
      <c r="R80" s="230"/>
      <c r="S80" s="230" t="s">
        <v>125</v>
      </c>
      <c r="T80" s="230" t="s">
        <v>126</v>
      </c>
      <c r="U80" s="230">
        <v>0</v>
      </c>
      <c r="V80" s="230">
        <f>ROUND(E80*U80,2)</f>
        <v>0</v>
      </c>
      <c r="W80" s="230"/>
      <c r="X80" s="230" t="s">
        <v>127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128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5">
        <v>64</v>
      </c>
      <c r="B81" s="246" t="s">
        <v>257</v>
      </c>
      <c r="C81" s="253" t="s">
        <v>258</v>
      </c>
      <c r="D81" s="247" t="s">
        <v>156</v>
      </c>
      <c r="E81" s="248">
        <v>1</v>
      </c>
      <c r="F81" s="249"/>
      <c r="G81" s="250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21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/>
      <c r="S81" s="230" t="s">
        <v>125</v>
      </c>
      <c r="T81" s="230" t="s">
        <v>126</v>
      </c>
      <c r="U81" s="230">
        <v>0</v>
      </c>
      <c r="V81" s="230">
        <f>ROUND(E81*U81,2)</f>
        <v>0</v>
      </c>
      <c r="W81" s="230"/>
      <c r="X81" s="230" t="s">
        <v>127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128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33" t="s">
        <v>120</v>
      </c>
      <c r="B82" s="234" t="s">
        <v>77</v>
      </c>
      <c r="C82" s="252" t="s">
        <v>78</v>
      </c>
      <c r="D82" s="235"/>
      <c r="E82" s="236"/>
      <c r="F82" s="237"/>
      <c r="G82" s="238">
        <f>SUMIF(AG83:AG89,"&lt;&gt;NOR",G83:G89)</f>
        <v>0</v>
      </c>
      <c r="H82" s="232"/>
      <c r="I82" s="232">
        <f>SUM(I83:I89)</f>
        <v>0</v>
      </c>
      <c r="J82" s="232"/>
      <c r="K82" s="232">
        <f>SUM(K83:K89)</f>
        <v>0</v>
      </c>
      <c r="L82" s="232"/>
      <c r="M82" s="232">
        <f>SUM(M83:M89)</f>
        <v>0</v>
      </c>
      <c r="N82" s="232"/>
      <c r="O82" s="232">
        <f>SUM(O83:O89)</f>
        <v>0</v>
      </c>
      <c r="P82" s="232"/>
      <c r="Q82" s="232">
        <f>SUM(Q83:Q89)</f>
        <v>0</v>
      </c>
      <c r="R82" s="232"/>
      <c r="S82" s="232"/>
      <c r="T82" s="232"/>
      <c r="U82" s="232"/>
      <c r="V82" s="232">
        <f>SUM(V83:V89)</f>
        <v>0</v>
      </c>
      <c r="W82" s="232"/>
      <c r="X82" s="232"/>
      <c r="AG82" t="s">
        <v>121</v>
      </c>
    </row>
    <row r="83" spans="1:60" outlineLevel="1" x14ac:dyDescent="0.2">
      <c r="A83" s="245">
        <v>65</v>
      </c>
      <c r="B83" s="246" t="s">
        <v>259</v>
      </c>
      <c r="C83" s="253" t="s">
        <v>260</v>
      </c>
      <c r="D83" s="247" t="s">
        <v>190</v>
      </c>
      <c r="E83" s="248">
        <v>90</v>
      </c>
      <c r="F83" s="249"/>
      <c r="G83" s="250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21</v>
      </c>
      <c r="M83" s="230">
        <f>G83*(1+L83/100)</f>
        <v>0</v>
      </c>
      <c r="N83" s="230">
        <v>0</v>
      </c>
      <c r="O83" s="230">
        <f>ROUND(E83*N83,2)</f>
        <v>0</v>
      </c>
      <c r="P83" s="230">
        <v>0</v>
      </c>
      <c r="Q83" s="230">
        <f>ROUND(E83*P83,2)</f>
        <v>0</v>
      </c>
      <c r="R83" s="230"/>
      <c r="S83" s="230" t="s">
        <v>125</v>
      </c>
      <c r="T83" s="230" t="s">
        <v>126</v>
      </c>
      <c r="U83" s="230">
        <v>0</v>
      </c>
      <c r="V83" s="230">
        <f>ROUND(E83*U83,2)</f>
        <v>0</v>
      </c>
      <c r="W83" s="230"/>
      <c r="X83" s="230" t="s">
        <v>127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128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5">
        <v>66</v>
      </c>
      <c r="B84" s="246" t="s">
        <v>261</v>
      </c>
      <c r="C84" s="253" t="s">
        <v>262</v>
      </c>
      <c r="D84" s="247" t="s">
        <v>133</v>
      </c>
      <c r="E84" s="248">
        <v>110</v>
      </c>
      <c r="F84" s="249"/>
      <c r="G84" s="250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21</v>
      </c>
      <c r="M84" s="230">
        <f>G84*(1+L84/100)</f>
        <v>0</v>
      </c>
      <c r="N84" s="230">
        <v>0</v>
      </c>
      <c r="O84" s="230">
        <f>ROUND(E84*N84,2)</f>
        <v>0</v>
      </c>
      <c r="P84" s="230">
        <v>0</v>
      </c>
      <c r="Q84" s="230">
        <f>ROUND(E84*P84,2)</f>
        <v>0</v>
      </c>
      <c r="R84" s="230"/>
      <c r="S84" s="230" t="s">
        <v>125</v>
      </c>
      <c r="T84" s="230" t="s">
        <v>126</v>
      </c>
      <c r="U84" s="230">
        <v>0</v>
      </c>
      <c r="V84" s="230">
        <f>ROUND(E84*U84,2)</f>
        <v>0</v>
      </c>
      <c r="W84" s="230"/>
      <c r="X84" s="230" t="s">
        <v>127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128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5">
        <v>67</v>
      </c>
      <c r="B85" s="246" t="s">
        <v>263</v>
      </c>
      <c r="C85" s="253" t="s">
        <v>264</v>
      </c>
      <c r="D85" s="247" t="s">
        <v>190</v>
      </c>
      <c r="E85" s="248">
        <v>90</v>
      </c>
      <c r="F85" s="249"/>
      <c r="G85" s="250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21</v>
      </c>
      <c r="M85" s="230">
        <f>G85*(1+L85/100)</f>
        <v>0</v>
      </c>
      <c r="N85" s="230">
        <v>0</v>
      </c>
      <c r="O85" s="230">
        <f>ROUND(E85*N85,2)</f>
        <v>0</v>
      </c>
      <c r="P85" s="230">
        <v>0</v>
      </c>
      <c r="Q85" s="230">
        <f>ROUND(E85*P85,2)</f>
        <v>0</v>
      </c>
      <c r="R85" s="230"/>
      <c r="S85" s="230" t="s">
        <v>125</v>
      </c>
      <c r="T85" s="230" t="s">
        <v>126</v>
      </c>
      <c r="U85" s="230">
        <v>0</v>
      </c>
      <c r="V85" s="230">
        <f>ROUND(E85*U85,2)</f>
        <v>0</v>
      </c>
      <c r="W85" s="230"/>
      <c r="X85" s="230" t="s">
        <v>127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128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5">
        <v>68</v>
      </c>
      <c r="B86" s="246" t="s">
        <v>265</v>
      </c>
      <c r="C86" s="253" t="s">
        <v>266</v>
      </c>
      <c r="D86" s="247" t="s">
        <v>190</v>
      </c>
      <c r="E86" s="248">
        <v>40</v>
      </c>
      <c r="F86" s="249"/>
      <c r="G86" s="250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21</v>
      </c>
      <c r="M86" s="230">
        <f>G86*(1+L86/100)</f>
        <v>0</v>
      </c>
      <c r="N86" s="230">
        <v>0</v>
      </c>
      <c r="O86" s="230">
        <f>ROUND(E86*N86,2)</f>
        <v>0</v>
      </c>
      <c r="P86" s="230">
        <v>0</v>
      </c>
      <c r="Q86" s="230">
        <f>ROUND(E86*P86,2)</f>
        <v>0</v>
      </c>
      <c r="R86" s="230"/>
      <c r="S86" s="230" t="s">
        <v>125</v>
      </c>
      <c r="T86" s="230" t="s">
        <v>169</v>
      </c>
      <c r="U86" s="230">
        <v>0</v>
      </c>
      <c r="V86" s="230">
        <f>ROUND(E86*U86,2)</f>
        <v>0</v>
      </c>
      <c r="W86" s="230"/>
      <c r="X86" s="230" t="s">
        <v>127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128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5">
        <v>69</v>
      </c>
      <c r="B87" s="246" t="s">
        <v>267</v>
      </c>
      <c r="C87" s="253" t="s">
        <v>268</v>
      </c>
      <c r="D87" s="247" t="s">
        <v>133</v>
      </c>
      <c r="E87" s="248">
        <v>190</v>
      </c>
      <c r="F87" s="249"/>
      <c r="G87" s="250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21</v>
      </c>
      <c r="M87" s="230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0"/>
      <c r="S87" s="230" t="s">
        <v>125</v>
      </c>
      <c r="T87" s="230" t="s">
        <v>126</v>
      </c>
      <c r="U87" s="230">
        <v>0</v>
      </c>
      <c r="V87" s="230">
        <f>ROUND(E87*U87,2)</f>
        <v>0</v>
      </c>
      <c r="W87" s="230"/>
      <c r="X87" s="230" t="s">
        <v>127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128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5">
        <v>70</v>
      </c>
      <c r="B88" s="246" t="s">
        <v>269</v>
      </c>
      <c r="C88" s="253" t="s">
        <v>270</v>
      </c>
      <c r="D88" s="247" t="s">
        <v>190</v>
      </c>
      <c r="E88" s="248">
        <v>200</v>
      </c>
      <c r="F88" s="249"/>
      <c r="G88" s="250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21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/>
      <c r="S88" s="230" t="s">
        <v>125</v>
      </c>
      <c r="T88" s="230" t="s">
        <v>126</v>
      </c>
      <c r="U88" s="230">
        <v>0</v>
      </c>
      <c r="V88" s="230">
        <f>ROUND(E88*U88,2)</f>
        <v>0</v>
      </c>
      <c r="W88" s="230"/>
      <c r="X88" s="230" t="s">
        <v>127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128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2.5" outlineLevel="1" x14ac:dyDescent="0.2">
      <c r="A89" s="245">
        <v>71</v>
      </c>
      <c r="B89" s="246" t="s">
        <v>271</v>
      </c>
      <c r="C89" s="253" t="s">
        <v>272</v>
      </c>
      <c r="D89" s="247" t="s">
        <v>133</v>
      </c>
      <c r="E89" s="248">
        <v>50</v>
      </c>
      <c r="F89" s="249"/>
      <c r="G89" s="250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21</v>
      </c>
      <c r="M89" s="230">
        <f>G89*(1+L89/100)</f>
        <v>0</v>
      </c>
      <c r="N89" s="230">
        <v>0</v>
      </c>
      <c r="O89" s="230">
        <f>ROUND(E89*N89,2)</f>
        <v>0</v>
      </c>
      <c r="P89" s="230">
        <v>0</v>
      </c>
      <c r="Q89" s="230">
        <f>ROUND(E89*P89,2)</f>
        <v>0</v>
      </c>
      <c r="R89" s="230"/>
      <c r="S89" s="230" t="s">
        <v>125</v>
      </c>
      <c r="T89" s="230" t="s">
        <v>126</v>
      </c>
      <c r="U89" s="230">
        <v>0</v>
      </c>
      <c r="V89" s="230">
        <f>ROUND(E89*U89,2)</f>
        <v>0</v>
      </c>
      <c r="W89" s="230"/>
      <c r="X89" s="230" t="s">
        <v>127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128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x14ac:dyDescent="0.2">
      <c r="A90" s="233" t="s">
        <v>120</v>
      </c>
      <c r="B90" s="234" t="s">
        <v>79</v>
      </c>
      <c r="C90" s="252" t="s">
        <v>80</v>
      </c>
      <c r="D90" s="235"/>
      <c r="E90" s="236"/>
      <c r="F90" s="237"/>
      <c r="G90" s="238">
        <f>SUMIF(AG91:AG93,"&lt;&gt;NOR",G91:G93)</f>
        <v>0</v>
      </c>
      <c r="H90" s="232"/>
      <c r="I90" s="232">
        <f>SUM(I91:I93)</f>
        <v>0</v>
      </c>
      <c r="J90" s="232"/>
      <c r="K90" s="232">
        <f>SUM(K91:K93)</f>
        <v>0</v>
      </c>
      <c r="L90" s="232"/>
      <c r="M90" s="232">
        <f>SUM(M91:M93)</f>
        <v>0</v>
      </c>
      <c r="N90" s="232"/>
      <c r="O90" s="232">
        <f>SUM(O91:O93)</f>
        <v>0</v>
      </c>
      <c r="P90" s="232"/>
      <c r="Q90" s="232">
        <f>SUM(Q91:Q93)</f>
        <v>0</v>
      </c>
      <c r="R90" s="232"/>
      <c r="S90" s="232"/>
      <c r="T90" s="232"/>
      <c r="U90" s="232"/>
      <c r="V90" s="232">
        <f>SUM(V91:V93)</f>
        <v>0</v>
      </c>
      <c r="W90" s="232"/>
      <c r="X90" s="232"/>
      <c r="AG90" t="s">
        <v>121</v>
      </c>
    </row>
    <row r="91" spans="1:60" ht="22.5" outlineLevel="1" x14ac:dyDescent="0.2">
      <c r="A91" s="245">
        <v>72</v>
      </c>
      <c r="B91" s="246" t="s">
        <v>273</v>
      </c>
      <c r="C91" s="253" t="s">
        <v>274</v>
      </c>
      <c r="D91" s="247" t="s">
        <v>124</v>
      </c>
      <c r="E91" s="248">
        <v>70</v>
      </c>
      <c r="F91" s="249"/>
      <c r="G91" s="250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21</v>
      </c>
      <c r="M91" s="230">
        <f>G91*(1+L91/100)</f>
        <v>0</v>
      </c>
      <c r="N91" s="230">
        <v>0</v>
      </c>
      <c r="O91" s="230">
        <f>ROUND(E91*N91,2)</f>
        <v>0</v>
      </c>
      <c r="P91" s="230">
        <v>0</v>
      </c>
      <c r="Q91" s="230">
        <f>ROUND(E91*P91,2)</f>
        <v>0</v>
      </c>
      <c r="R91" s="230"/>
      <c r="S91" s="230" t="s">
        <v>125</v>
      </c>
      <c r="T91" s="230" t="s">
        <v>126</v>
      </c>
      <c r="U91" s="230">
        <v>0</v>
      </c>
      <c r="V91" s="230">
        <f>ROUND(E91*U91,2)</f>
        <v>0</v>
      </c>
      <c r="W91" s="230"/>
      <c r="X91" s="230" t="s">
        <v>127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128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5">
        <v>73</v>
      </c>
      <c r="B92" s="246" t="s">
        <v>275</v>
      </c>
      <c r="C92" s="253" t="s">
        <v>276</v>
      </c>
      <c r="D92" s="247" t="s">
        <v>190</v>
      </c>
      <c r="E92" s="248">
        <v>190</v>
      </c>
      <c r="F92" s="249"/>
      <c r="G92" s="250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30">
        <v>0</v>
      </c>
      <c r="O92" s="230">
        <f>ROUND(E92*N92,2)</f>
        <v>0</v>
      </c>
      <c r="P92" s="230">
        <v>0</v>
      </c>
      <c r="Q92" s="230">
        <f>ROUND(E92*P92,2)</f>
        <v>0</v>
      </c>
      <c r="R92" s="230"/>
      <c r="S92" s="230" t="s">
        <v>125</v>
      </c>
      <c r="T92" s="230" t="s">
        <v>126</v>
      </c>
      <c r="U92" s="230">
        <v>0</v>
      </c>
      <c r="V92" s="230">
        <f>ROUND(E92*U92,2)</f>
        <v>0</v>
      </c>
      <c r="W92" s="230"/>
      <c r="X92" s="230" t="s">
        <v>127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128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5">
        <v>74</v>
      </c>
      <c r="B93" s="246" t="s">
        <v>277</v>
      </c>
      <c r="C93" s="253" t="s">
        <v>278</v>
      </c>
      <c r="D93" s="247" t="s">
        <v>133</v>
      </c>
      <c r="E93" s="248">
        <v>290</v>
      </c>
      <c r="F93" s="249"/>
      <c r="G93" s="250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21</v>
      </c>
      <c r="M93" s="230">
        <f>G93*(1+L93/100)</f>
        <v>0</v>
      </c>
      <c r="N93" s="230">
        <v>0</v>
      </c>
      <c r="O93" s="230">
        <f>ROUND(E93*N93,2)</f>
        <v>0</v>
      </c>
      <c r="P93" s="230">
        <v>0</v>
      </c>
      <c r="Q93" s="230">
        <f>ROUND(E93*P93,2)</f>
        <v>0</v>
      </c>
      <c r="R93" s="230"/>
      <c r="S93" s="230" t="s">
        <v>125</v>
      </c>
      <c r="T93" s="230" t="s">
        <v>126</v>
      </c>
      <c r="U93" s="230">
        <v>0</v>
      </c>
      <c r="V93" s="230">
        <f>ROUND(E93*U93,2)</f>
        <v>0</v>
      </c>
      <c r="W93" s="230"/>
      <c r="X93" s="230" t="s">
        <v>127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128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x14ac:dyDescent="0.2">
      <c r="A94" s="233" t="s">
        <v>120</v>
      </c>
      <c r="B94" s="234" t="s">
        <v>81</v>
      </c>
      <c r="C94" s="252" t="s">
        <v>82</v>
      </c>
      <c r="D94" s="235"/>
      <c r="E94" s="236"/>
      <c r="F94" s="237"/>
      <c r="G94" s="238">
        <f>SUMIF(AG95:AG97,"&lt;&gt;NOR",G95:G97)</f>
        <v>0</v>
      </c>
      <c r="H94" s="232"/>
      <c r="I94" s="232">
        <f>SUM(I95:I97)</f>
        <v>0</v>
      </c>
      <c r="J94" s="232"/>
      <c r="K94" s="232">
        <f>SUM(K95:K97)</f>
        <v>0</v>
      </c>
      <c r="L94" s="232"/>
      <c r="M94" s="232">
        <f>SUM(M95:M97)</f>
        <v>0</v>
      </c>
      <c r="N94" s="232"/>
      <c r="O94" s="232">
        <f>SUM(O95:O97)</f>
        <v>0</v>
      </c>
      <c r="P94" s="232"/>
      <c r="Q94" s="232">
        <f>SUM(Q95:Q97)</f>
        <v>0</v>
      </c>
      <c r="R94" s="232"/>
      <c r="S94" s="232"/>
      <c r="T94" s="232"/>
      <c r="U94" s="232"/>
      <c r="V94" s="232">
        <f>SUM(V95:V97)</f>
        <v>0</v>
      </c>
      <c r="W94" s="232"/>
      <c r="X94" s="232"/>
      <c r="AG94" t="s">
        <v>121</v>
      </c>
    </row>
    <row r="95" spans="1:60" ht="22.5" outlineLevel="1" x14ac:dyDescent="0.2">
      <c r="A95" s="245">
        <v>75</v>
      </c>
      <c r="B95" s="246" t="s">
        <v>279</v>
      </c>
      <c r="C95" s="253" t="s">
        <v>280</v>
      </c>
      <c r="D95" s="247" t="s">
        <v>133</v>
      </c>
      <c r="E95" s="248">
        <v>765</v>
      </c>
      <c r="F95" s="249"/>
      <c r="G95" s="250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21</v>
      </c>
      <c r="M95" s="230">
        <f>G95*(1+L95/100)</f>
        <v>0</v>
      </c>
      <c r="N95" s="230">
        <v>0</v>
      </c>
      <c r="O95" s="230">
        <f>ROUND(E95*N95,2)</f>
        <v>0</v>
      </c>
      <c r="P95" s="230">
        <v>0</v>
      </c>
      <c r="Q95" s="230">
        <f>ROUND(E95*P95,2)</f>
        <v>0</v>
      </c>
      <c r="R95" s="230"/>
      <c r="S95" s="230" t="s">
        <v>125</v>
      </c>
      <c r="T95" s="230" t="s">
        <v>126</v>
      </c>
      <c r="U95" s="230">
        <v>0</v>
      </c>
      <c r="V95" s="230">
        <f>ROUND(E95*U95,2)</f>
        <v>0</v>
      </c>
      <c r="W95" s="230"/>
      <c r="X95" s="230" t="s">
        <v>127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128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ht="22.5" outlineLevel="1" x14ac:dyDescent="0.2">
      <c r="A96" s="245">
        <v>76</v>
      </c>
      <c r="B96" s="246" t="s">
        <v>281</v>
      </c>
      <c r="C96" s="253" t="s">
        <v>282</v>
      </c>
      <c r="D96" s="247" t="s">
        <v>133</v>
      </c>
      <c r="E96" s="248">
        <v>315</v>
      </c>
      <c r="F96" s="249"/>
      <c r="G96" s="250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21</v>
      </c>
      <c r="M96" s="230">
        <f>G96*(1+L96/100)</f>
        <v>0</v>
      </c>
      <c r="N96" s="230">
        <v>0</v>
      </c>
      <c r="O96" s="230">
        <f>ROUND(E96*N96,2)</f>
        <v>0</v>
      </c>
      <c r="P96" s="230">
        <v>0</v>
      </c>
      <c r="Q96" s="230">
        <f>ROUND(E96*P96,2)</f>
        <v>0</v>
      </c>
      <c r="R96" s="230"/>
      <c r="S96" s="230" t="s">
        <v>125</v>
      </c>
      <c r="T96" s="230" t="s">
        <v>126</v>
      </c>
      <c r="U96" s="230">
        <v>0</v>
      </c>
      <c r="V96" s="230">
        <f>ROUND(E96*U96,2)</f>
        <v>0</v>
      </c>
      <c r="W96" s="230"/>
      <c r="X96" s="230" t="s">
        <v>127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128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5">
        <v>77</v>
      </c>
      <c r="B97" s="246" t="s">
        <v>283</v>
      </c>
      <c r="C97" s="253" t="s">
        <v>284</v>
      </c>
      <c r="D97" s="247" t="s">
        <v>133</v>
      </c>
      <c r="E97" s="248">
        <v>950</v>
      </c>
      <c r="F97" s="249"/>
      <c r="G97" s="250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21</v>
      </c>
      <c r="M97" s="230">
        <f>G97*(1+L97/100)</f>
        <v>0</v>
      </c>
      <c r="N97" s="230">
        <v>0</v>
      </c>
      <c r="O97" s="230">
        <f>ROUND(E97*N97,2)</f>
        <v>0</v>
      </c>
      <c r="P97" s="230">
        <v>0</v>
      </c>
      <c r="Q97" s="230">
        <f>ROUND(E97*P97,2)</f>
        <v>0</v>
      </c>
      <c r="R97" s="230"/>
      <c r="S97" s="230" t="s">
        <v>125</v>
      </c>
      <c r="T97" s="230" t="s">
        <v>126</v>
      </c>
      <c r="U97" s="230">
        <v>0</v>
      </c>
      <c r="V97" s="230">
        <f>ROUND(E97*U97,2)</f>
        <v>0</v>
      </c>
      <c r="W97" s="230"/>
      <c r="X97" s="230" t="s">
        <v>127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128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33" t="s">
        <v>120</v>
      </c>
      <c r="B98" s="234" t="s">
        <v>83</v>
      </c>
      <c r="C98" s="252" t="s">
        <v>84</v>
      </c>
      <c r="D98" s="235"/>
      <c r="E98" s="236"/>
      <c r="F98" s="237"/>
      <c r="G98" s="238">
        <f>SUMIF(AG99:AG99,"&lt;&gt;NOR",G99:G99)</f>
        <v>0</v>
      </c>
      <c r="H98" s="232"/>
      <c r="I98" s="232">
        <f>SUM(I99:I99)</f>
        <v>0</v>
      </c>
      <c r="J98" s="232"/>
      <c r="K98" s="232">
        <f>SUM(K99:K99)</f>
        <v>0</v>
      </c>
      <c r="L98" s="232"/>
      <c r="M98" s="232">
        <f>SUM(M99:M99)</f>
        <v>0</v>
      </c>
      <c r="N98" s="232"/>
      <c r="O98" s="232">
        <f>SUM(O99:O99)</f>
        <v>0</v>
      </c>
      <c r="P98" s="232"/>
      <c r="Q98" s="232">
        <f>SUM(Q99:Q99)</f>
        <v>0</v>
      </c>
      <c r="R98" s="232"/>
      <c r="S98" s="232"/>
      <c r="T98" s="232"/>
      <c r="U98" s="232"/>
      <c r="V98" s="232">
        <f>SUM(V99:V99)</f>
        <v>0</v>
      </c>
      <c r="W98" s="232"/>
      <c r="X98" s="232"/>
      <c r="AG98" t="s">
        <v>121</v>
      </c>
    </row>
    <row r="99" spans="1:60" outlineLevel="1" x14ac:dyDescent="0.2">
      <c r="A99" s="245">
        <v>78</v>
      </c>
      <c r="B99" s="246" t="s">
        <v>285</v>
      </c>
      <c r="C99" s="253" t="s">
        <v>286</v>
      </c>
      <c r="D99" s="247" t="s">
        <v>133</v>
      </c>
      <c r="E99" s="248">
        <v>1080</v>
      </c>
      <c r="F99" s="249"/>
      <c r="G99" s="250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21</v>
      </c>
      <c r="M99" s="230">
        <f>G99*(1+L99/100)</f>
        <v>0</v>
      </c>
      <c r="N99" s="230">
        <v>0</v>
      </c>
      <c r="O99" s="230">
        <f>ROUND(E99*N99,2)</f>
        <v>0</v>
      </c>
      <c r="P99" s="230">
        <v>0</v>
      </c>
      <c r="Q99" s="230">
        <f>ROUND(E99*P99,2)</f>
        <v>0</v>
      </c>
      <c r="R99" s="230"/>
      <c r="S99" s="230" t="s">
        <v>125</v>
      </c>
      <c r="T99" s="230" t="s">
        <v>126</v>
      </c>
      <c r="U99" s="230">
        <v>0</v>
      </c>
      <c r="V99" s="230">
        <f>ROUND(E99*U99,2)</f>
        <v>0</v>
      </c>
      <c r="W99" s="230"/>
      <c r="X99" s="230" t="s">
        <v>127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128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233" t="s">
        <v>120</v>
      </c>
      <c r="B100" s="234" t="s">
        <v>85</v>
      </c>
      <c r="C100" s="252" t="s">
        <v>86</v>
      </c>
      <c r="D100" s="235"/>
      <c r="E100" s="236"/>
      <c r="F100" s="237"/>
      <c r="G100" s="238">
        <f>SUMIF(AG101:AG136,"&lt;&gt;NOR",G101:G136)</f>
        <v>0</v>
      </c>
      <c r="H100" s="232"/>
      <c r="I100" s="232">
        <f>SUM(I101:I136)</f>
        <v>0</v>
      </c>
      <c r="J100" s="232"/>
      <c r="K100" s="232">
        <f>SUM(K101:K136)</f>
        <v>0</v>
      </c>
      <c r="L100" s="232"/>
      <c r="M100" s="232">
        <f>SUM(M101:M136)</f>
        <v>0</v>
      </c>
      <c r="N100" s="232"/>
      <c r="O100" s="232">
        <f>SUM(O101:O136)</f>
        <v>0</v>
      </c>
      <c r="P100" s="232"/>
      <c r="Q100" s="232">
        <f>SUM(Q101:Q136)</f>
        <v>0</v>
      </c>
      <c r="R100" s="232"/>
      <c r="S100" s="232"/>
      <c r="T100" s="232"/>
      <c r="U100" s="232"/>
      <c r="V100" s="232">
        <f>SUM(V101:V136)</f>
        <v>0</v>
      </c>
      <c r="W100" s="232"/>
      <c r="X100" s="232"/>
      <c r="AG100" t="s">
        <v>121</v>
      </c>
    </row>
    <row r="101" spans="1:60" outlineLevel="1" x14ac:dyDescent="0.2">
      <c r="A101" s="245">
        <v>79</v>
      </c>
      <c r="B101" s="246" t="s">
        <v>287</v>
      </c>
      <c r="C101" s="253" t="s">
        <v>288</v>
      </c>
      <c r="D101" s="247" t="s">
        <v>124</v>
      </c>
      <c r="E101" s="248">
        <v>21</v>
      </c>
      <c r="F101" s="249"/>
      <c r="G101" s="250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21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0</v>
      </c>
      <c r="Q101" s="230">
        <f>ROUND(E101*P101,2)</f>
        <v>0</v>
      </c>
      <c r="R101" s="230"/>
      <c r="S101" s="230" t="s">
        <v>125</v>
      </c>
      <c r="T101" s="230" t="s">
        <v>126</v>
      </c>
      <c r="U101" s="230">
        <v>0</v>
      </c>
      <c r="V101" s="230">
        <f>ROUND(E101*U101,2)</f>
        <v>0</v>
      </c>
      <c r="W101" s="230"/>
      <c r="X101" s="230" t="s">
        <v>127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128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ht="22.5" outlineLevel="1" x14ac:dyDescent="0.2">
      <c r="A102" s="245">
        <v>80</v>
      </c>
      <c r="B102" s="246" t="s">
        <v>289</v>
      </c>
      <c r="C102" s="253" t="s">
        <v>290</v>
      </c>
      <c r="D102" s="247" t="s">
        <v>124</v>
      </c>
      <c r="E102" s="248">
        <v>30</v>
      </c>
      <c r="F102" s="249"/>
      <c r="G102" s="250">
        <f>ROUND(E102*F102,2)</f>
        <v>0</v>
      </c>
      <c r="H102" s="231"/>
      <c r="I102" s="230">
        <f>ROUND(E102*H102,2)</f>
        <v>0</v>
      </c>
      <c r="J102" s="231"/>
      <c r="K102" s="230">
        <f>ROUND(E102*J102,2)</f>
        <v>0</v>
      </c>
      <c r="L102" s="230">
        <v>21</v>
      </c>
      <c r="M102" s="230">
        <f>G102*(1+L102/100)</f>
        <v>0</v>
      </c>
      <c r="N102" s="230">
        <v>0</v>
      </c>
      <c r="O102" s="230">
        <f>ROUND(E102*N102,2)</f>
        <v>0</v>
      </c>
      <c r="P102" s="230">
        <v>0</v>
      </c>
      <c r="Q102" s="230">
        <f>ROUND(E102*P102,2)</f>
        <v>0</v>
      </c>
      <c r="R102" s="230"/>
      <c r="S102" s="230" t="s">
        <v>125</v>
      </c>
      <c r="T102" s="230" t="s">
        <v>126</v>
      </c>
      <c r="U102" s="230">
        <v>0</v>
      </c>
      <c r="V102" s="230">
        <f>ROUND(E102*U102,2)</f>
        <v>0</v>
      </c>
      <c r="W102" s="230"/>
      <c r="X102" s="230" t="s">
        <v>127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128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45">
        <v>81</v>
      </c>
      <c r="B103" s="246" t="s">
        <v>291</v>
      </c>
      <c r="C103" s="253" t="s">
        <v>292</v>
      </c>
      <c r="D103" s="247" t="s">
        <v>124</v>
      </c>
      <c r="E103" s="248">
        <v>13</v>
      </c>
      <c r="F103" s="249"/>
      <c r="G103" s="250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21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0"/>
      <c r="S103" s="230" t="s">
        <v>125</v>
      </c>
      <c r="T103" s="230" t="s">
        <v>126</v>
      </c>
      <c r="U103" s="230">
        <v>0</v>
      </c>
      <c r="V103" s="230">
        <f>ROUND(E103*U103,2)</f>
        <v>0</v>
      </c>
      <c r="W103" s="230"/>
      <c r="X103" s="230" t="s">
        <v>127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128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45">
        <v>82</v>
      </c>
      <c r="B104" s="246" t="s">
        <v>293</v>
      </c>
      <c r="C104" s="253" t="s">
        <v>294</v>
      </c>
      <c r="D104" s="247" t="s">
        <v>124</v>
      </c>
      <c r="E104" s="248">
        <v>3</v>
      </c>
      <c r="F104" s="249"/>
      <c r="G104" s="250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21</v>
      </c>
      <c r="M104" s="230">
        <f>G104*(1+L104/100)</f>
        <v>0</v>
      </c>
      <c r="N104" s="230">
        <v>0</v>
      </c>
      <c r="O104" s="230">
        <f>ROUND(E104*N104,2)</f>
        <v>0</v>
      </c>
      <c r="P104" s="230">
        <v>0</v>
      </c>
      <c r="Q104" s="230">
        <f>ROUND(E104*P104,2)</f>
        <v>0</v>
      </c>
      <c r="R104" s="230"/>
      <c r="S104" s="230" t="s">
        <v>125</v>
      </c>
      <c r="T104" s="230" t="s">
        <v>126</v>
      </c>
      <c r="U104" s="230">
        <v>0</v>
      </c>
      <c r="V104" s="230">
        <f>ROUND(E104*U104,2)</f>
        <v>0</v>
      </c>
      <c r="W104" s="230"/>
      <c r="X104" s="230" t="s">
        <v>127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128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45">
        <v>83</v>
      </c>
      <c r="B105" s="246" t="s">
        <v>295</v>
      </c>
      <c r="C105" s="253" t="s">
        <v>296</v>
      </c>
      <c r="D105" s="247" t="s">
        <v>124</v>
      </c>
      <c r="E105" s="248">
        <v>3</v>
      </c>
      <c r="F105" s="249"/>
      <c r="G105" s="250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21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125</v>
      </c>
      <c r="T105" s="230" t="s">
        <v>126</v>
      </c>
      <c r="U105" s="230">
        <v>0</v>
      </c>
      <c r="V105" s="230">
        <f>ROUND(E105*U105,2)</f>
        <v>0</v>
      </c>
      <c r="W105" s="230"/>
      <c r="X105" s="230" t="s">
        <v>127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128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ht="33.75" outlineLevel="1" x14ac:dyDescent="0.2">
      <c r="A106" s="245">
        <v>84</v>
      </c>
      <c r="B106" s="246" t="s">
        <v>297</v>
      </c>
      <c r="C106" s="253" t="s">
        <v>298</v>
      </c>
      <c r="D106" s="247" t="s">
        <v>124</v>
      </c>
      <c r="E106" s="248">
        <v>15</v>
      </c>
      <c r="F106" s="249"/>
      <c r="G106" s="250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21</v>
      </c>
      <c r="M106" s="230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0"/>
      <c r="S106" s="230" t="s">
        <v>125</v>
      </c>
      <c r="T106" s="230" t="s">
        <v>126</v>
      </c>
      <c r="U106" s="230">
        <v>0</v>
      </c>
      <c r="V106" s="230">
        <f>ROUND(E106*U106,2)</f>
        <v>0</v>
      </c>
      <c r="W106" s="230"/>
      <c r="X106" s="230" t="s">
        <v>127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128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45">
        <v>85</v>
      </c>
      <c r="B107" s="246" t="s">
        <v>299</v>
      </c>
      <c r="C107" s="253" t="s">
        <v>300</v>
      </c>
      <c r="D107" s="247" t="s">
        <v>124</v>
      </c>
      <c r="E107" s="248">
        <v>81</v>
      </c>
      <c r="F107" s="249"/>
      <c r="G107" s="250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21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0"/>
      <c r="S107" s="230" t="s">
        <v>125</v>
      </c>
      <c r="T107" s="230" t="s">
        <v>126</v>
      </c>
      <c r="U107" s="230">
        <v>0</v>
      </c>
      <c r="V107" s="230">
        <f>ROUND(E107*U107,2)</f>
        <v>0</v>
      </c>
      <c r="W107" s="230"/>
      <c r="X107" s="230" t="s">
        <v>127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128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45">
        <v>86</v>
      </c>
      <c r="B108" s="246" t="s">
        <v>301</v>
      </c>
      <c r="C108" s="253" t="s">
        <v>302</v>
      </c>
      <c r="D108" s="247" t="s">
        <v>124</v>
      </c>
      <c r="E108" s="248">
        <v>10</v>
      </c>
      <c r="F108" s="249"/>
      <c r="G108" s="250">
        <f>ROUND(E108*F108,2)</f>
        <v>0</v>
      </c>
      <c r="H108" s="231"/>
      <c r="I108" s="230">
        <f>ROUND(E108*H108,2)</f>
        <v>0</v>
      </c>
      <c r="J108" s="231"/>
      <c r="K108" s="230">
        <f>ROUND(E108*J108,2)</f>
        <v>0</v>
      </c>
      <c r="L108" s="230">
        <v>21</v>
      </c>
      <c r="M108" s="230">
        <f>G108*(1+L108/100)</f>
        <v>0</v>
      </c>
      <c r="N108" s="230">
        <v>0</v>
      </c>
      <c r="O108" s="230">
        <f>ROUND(E108*N108,2)</f>
        <v>0</v>
      </c>
      <c r="P108" s="230">
        <v>0</v>
      </c>
      <c r="Q108" s="230">
        <f>ROUND(E108*P108,2)</f>
        <v>0</v>
      </c>
      <c r="R108" s="230"/>
      <c r="S108" s="230" t="s">
        <v>125</v>
      </c>
      <c r="T108" s="230" t="s">
        <v>126</v>
      </c>
      <c r="U108" s="230">
        <v>0</v>
      </c>
      <c r="V108" s="230">
        <f>ROUND(E108*U108,2)</f>
        <v>0</v>
      </c>
      <c r="W108" s="230"/>
      <c r="X108" s="230" t="s">
        <v>127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128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45">
        <v>87</v>
      </c>
      <c r="B109" s="246" t="s">
        <v>303</v>
      </c>
      <c r="C109" s="253" t="s">
        <v>304</v>
      </c>
      <c r="D109" s="247" t="s">
        <v>124</v>
      </c>
      <c r="E109" s="248">
        <v>6</v>
      </c>
      <c r="F109" s="249"/>
      <c r="G109" s="250">
        <f>ROUND(E109*F109,2)</f>
        <v>0</v>
      </c>
      <c r="H109" s="231"/>
      <c r="I109" s="230">
        <f>ROUND(E109*H109,2)</f>
        <v>0</v>
      </c>
      <c r="J109" s="231"/>
      <c r="K109" s="230">
        <f>ROUND(E109*J109,2)</f>
        <v>0</v>
      </c>
      <c r="L109" s="230">
        <v>21</v>
      </c>
      <c r="M109" s="230">
        <f>G109*(1+L109/100)</f>
        <v>0</v>
      </c>
      <c r="N109" s="230">
        <v>0</v>
      </c>
      <c r="O109" s="230">
        <f>ROUND(E109*N109,2)</f>
        <v>0</v>
      </c>
      <c r="P109" s="230">
        <v>0</v>
      </c>
      <c r="Q109" s="230">
        <f>ROUND(E109*P109,2)</f>
        <v>0</v>
      </c>
      <c r="R109" s="230"/>
      <c r="S109" s="230" t="s">
        <v>125</v>
      </c>
      <c r="T109" s="230" t="s">
        <v>126</v>
      </c>
      <c r="U109" s="230">
        <v>0</v>
      </c>
      <c r="V109" s="230">
        <f>ROUND(E109*U109,2)</f>
        <v>0</v>
      </c>
      <c r="W109" s="230"/>
      <c r="X109" s="230" t="s">
        <v>127</v>
      </c>
      <c r="Y109" s="213"/>
      <c r="Z109" s="213"/>
      <c r="AA109" s="213"/>
      <c r="AB109" s="213"/>
      <c r="AC109" s="213"/>
      <c r="AD109" s="213"/>
      <c r="AE109" s="213"/>
      <c r="AF109" s="213"/>
      <c r="AG109" s="213" t="s">
        <v>128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45">
        <v>88</v>
      </c>
      <c r="B110" s="246" t="s">
        <v>305</v>
      </c>
      <c r="C110" s="253" t="s">
        <v>306</v>
      </c>
      <c r="D110" s="247" t="s">
        <v>124</v>
      </c>
      <c r="E110" s="248">
        <v>2</v>
      </c>
      <c r="F110" s="249"/>
      <c r="G110" s="250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21</v>
      </c>
      <c r="M110" s="230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0"/>
      <c r="S110" s="230" t="s">
        <v>125</v>
      </c>
      <c r="T110" s="230" t="s">
        <v>126</v>
      </c>
      <c r="U110" s="230">
        <v>0</v>
      </c>
      <c r="V110" s="230">
        <f>ROUND(E110*U110,2)</f>
        <v>0</v>
      </c>
      <c r="W110" s="230"/>
      <c r="X110" s="230" t="s">
        <v>127</v>
      </c>
      <c r="Y110" s="213"/>
      <c r="Z110" s="213"/>
      <c r="AA110" s="213"/>
      <c r="AB110" s="213"/>
      <c r="AC110" s="213"/>
      <c r="AD110" s="213"/>
      <c r="AE110" s="213"/>
      <c r="AF110" s="213"/>
      <c r="AG110" s="213" t="s">
        <v>128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45">
        <v>89</v>
      </c>
      <c r="B111" s="246" t="s">
        <v>307</v>
      </c>
      <c r="C111" s="253" t="s">
        <v>308</v>
      </c>
      <c r="D111" s="247" t="s">
        <v>124</v>
      </c>
      <c r="E111" s="248">
        <v>30</v>
      </c>
      <c r="F111" s="249"/>
      <c r="G111" s="250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21</v>
      </c>
      <c r="M111" s="230">
        <f>G111*(1+L111/100)</f>
        <v>0</v>
      </c>
      <c r="N111" s="230">
        <v>0</v>
      </c>
      <c r="O111" s="230">
        <f>ROUND(E111*N111,2)</f>
        <v>0</v>
      </c>
      <c r="P111" s="230">
        <v>0</v>
      </c>
      <c r="Q111" s="230">
        <f>ROUND(E111*P111,2)</f>
        <v>0</v>
      </c>
      <c r="R111" s="230"/>
      <c r="S111" s="230" t="s">
        <v>125</v>
      </c>
      <c r="T111" s="230" t="s">
        <v>126</v>
      </c>
      <c r="U111" s="230">
        <v>0</v>
      </c>
      <c r="V111" s="230">
        <f>ROUND(E111*U111,2)</f>
        <v>0</v>
      </c>
      <c r="W111" s="230"/>
      <c r="X111" s="230" t="s">
        <v>127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128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45">
        <v>90</v>
      </c>
      <c r="B112" s="246" t="s">
        <v>309</v>
      </c>
      <c r="C112" s="253" t="s">
        <v>310</v>
      </c>
      <c r="D112" s="247" t="s">
        <v>124</v>
      </c>
      <c r="E112" s="248">
        <v>14</v>
      </c>
      <c r="F112" s="249"/>
      <c r="G112" s="250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21</v>
      </c>
      <c r="M112" s="230">
        <f>G112*(1+L112/100)</f>
        <v>0</v>
      </c>
      <c r="N112" s="230">
        <v>0</v>
      </c>
      <c r="O112" s="230">
        <f>ROUND(E112*N112,2)</f>
        <v>0</v>
      </c>
      <c r="P112" s="230">
        <v>0</v>
      </c>
      <c r="Q112" s="230">
        <f>ROUND(E112*P112,2)</f>
        <v>0</v>
      </c>
      <c r="R112" s="230"/>
      <c r="S112" s="230" t="s">
        <v>125</v>
      </c>
      <c r="T112" s="230" t="s">
        <v>126</v>
      </c>
      <c r="U112" s="230">
        <v>0</v>
      </c>
      <c r="V112" s="230">
        <f>ROUND(E112*U112,2)</f>
        <v>0</v>
      </c>
      <c r="W112" s="230"/>
      <c r="X112" s="230" t="s">
        <v>127</v>
      </c>
      <c r="Y112" s="213"/>
      <c r="Z112" s="213"/>
      <c r="AA112" s="213"/>
      <c r="AB112" s="213"/>
      <c r="AC112" s="213"/>
      <c r="AD112" s="213"/>
      <c r="AE112" s="213"/>
      <c r="AF112" s="213"/>
      <c r="AG112" s="213" t="s">
        <v>128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45">
        <v>91</v>
      </c>
      <c r="B113" s="246" t="s">
        <v>311</v>
      </c>
      <c r="C113" s="253" t="s">
        <v>312</v>
      </c>
      <c r="D113" s="247" t="s">
        <v>124</v>
      </c>
      <c r="E113" s="248">
        <v>4</v>
      </c>
      <c r="F113" s="249"/>
      <c r="G113" s="250">
        <f>ROUND(E113*F113,2)</f>
        <v>0</v>
      </c>
      <c r="H113" s="231"/>
      <c r="I113" s="230">
        <f>ROUND(E113*H113,2)</f>
        <v>0</v>
      </c>
      <c r="J113" s="231"/>
      <c r="K113" s="230">
        <f>ROUND(E113*J113,2)</f>
        <v>0</v>
      </c>
      <c r="L113" s="230">
        <v>21</v>
      </c>
      <c r="M113" s="230">
        <f>G113*(1+L113/100)</f>
        <v>0</v>
      </c>
      <c r="N113" s="230">
        <v>0</v>
      </c>
      <c r="O113" s="230">
        <f>ROUND(E113*N113,2)</f>
        <v>0</v>
      </c>
      <c r="P113" s="230">
        <v>0</v>
      </c>
      <c r="Q113" s="230">
        <f>ROUND(E113*P113,2)</f>
        <v>0</v>
      </c>
      <c r="R113" s="230"/>
      <c r="S113" s="230" t="s">
        <v>125</v>
      </c>
      <c r="T113" s="230" t="s">
        <v>126</v>
      </c>
      <c r="U113" s="230">
        <v>0</v>
      </c>
      <c r="V113" s="230">
        <f>ROUND(E113*U113,2)</f>
        <v>0</v>
      </c>
      <c r="W113" s="230"/>
      <c r="X113" s="230" t="s">
        <v>127</v>
      </c>
      <c r="Y113" s="213"/>
      <c r="Z113" s="213"/>
      <c r="AA113" s="213"/>
      <c r="AB113" s="213"/>
      <c r="AC113" s="213"/>
      <c r="AD113" s="213"/>
      <c r="AE113" s="213"/>
      <c r="AF113" s="213"/>
      <c r="AG113" s="213" t="s">
        <v>128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45">
        <v>92</v>
      </c>
      <c r="B114" s="246" t="s">
        <v>313</v>
      </c>
      <c r="C114" s="253" t="s">
        <v>314</v>
      </c>
      <c r="D114" s="247" t="s">
        <v>124</v>
      </c>
      <c r="E114" s="248">
        <v>8</v>
      </c>
      <c r="F114" s="249"/>
      <c r="G114" s="250">
        <f>ROUND(E114*F114,2)</f>
        <v>0</v>
      </c>
      <c r="H114" s="231"/>
      <c r="I114" s="230">
        <f>ROUND(E114*H114,2)</f>
        <v>0</v>
      </c>
      <c r="J114" s="231"/>
      <c r="K114" s="230">
        <f>ROUND(E114*J114,2)</f>
        <v>0</v>
      </c>
      <c r="L114" s="230">
        <v>21</v>
      </c>
      <c r="M114" s="230">
        <f>G114*(1+L114/100)</f>
        <v>0</v>
      </c>
      <c r="N114" s="230">
        <v>0</v>
      </c>
      <c r="O114" s="230">
        <f>ROUND(E114*N114,2)</f>
        <v>0</v>
      </c>
      <c r="P114" s="230">
        <v>0</v>
      </c>
      <c r="Q114" s="230">
        <f>ROUND(E114*P114,2)</f>
        <v>0</v>
      </c>
      <c r="R114" s="230"/>
      <c r="S114" s="230" t="s">
        <v>125</v>
      </c>
      <c r="T114" s="230" t="s">
        <v>126</v>
      </c>
      <c r="U114" s="230">
        <v>0</v>
      </c>
      <c r="V114" s="230">
        <f>ROUND(E114*U114,2)</f>
        <v>0</v>
      </c>
      <c r="W114" s="230"/>
      <c r="X114" s="230" t="s">
        <v>127</v>
      </c>
      <c r="Y114" s="213"/>
      <c r="Z114" s="213"/>
      <c r="AA114" s="213"/>
      <c r="AB114" s="213"/>
      <c r="AC114" s="213"/>
      <c r="AD114" s="213"/>
      <c r="AE114" s="213"/>
      <c r="AF114" s="213"/>
      <c r="AG114" s="213" t="s">
        <v>128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ht="22.5" outlineLevel="1" x14ac:dyDescent="0.2">
      <c r="A115" s="245">
        <v>93</v>
      </c>
      <c r="B115" s="246" t="s">
        <v>315</v>
      </c>
      <c r="C115" s="253" t="s">
        <v>316</v>
      </c>
      <c r="D115" s="247" t="s">
        <v>124</v>
      </c>
      <c r="E115" s="248">
        <v>4</v>
      </c>
      <c r="F115" s="249"/>
      <c r="G115" s="250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21</v>
      </c>
      <c r="M115" s="230">
        <f>G115*(1+L115/100)</f>
        <v>0</v>
      </c>
      <c r="N115" s="230">
        <v>0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125</v>
      </c>
      <c r="T115" s="230" t="s">
        <v>126</v>
      </c>
      <c r="U115" s="230">
        <v>0</v>
      </c>
      <c r="V115" s="230">
        <f>ROUND(E115*U115,2)</f>
        <v>0</v>
      </c>
      <c r="W115" s="230"/>
      <c r="X115" s="230" t="s">
        <v>127</v>
      </c>
      <c r="Y115" s="213"/>
      <c r="Z115" s="213"/>
      <c r="AA115" s="213"/>
      <c r="AB115" s="213"/>
      <c r="AC115" s="213"/>
      <c r="AD115" s="213"/>
      <c r="AE115" s="213"/>
      <c r="AF115" s="213"/>
      <c r="AG115" s="213" t="s">
        <v>128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45">
        <v>94</v>
      </c>
      <c r="B116" s="246" t="s">
        <v>317</v>
      </c>
      <c r="C116" s="253" t="s">
        <v>318</v>
      </c>
      <c r="D116" s="247" t="s">
        <v>124</v>
      </c>
      <c r="E116" s="248">
        <v>1</v>
      </c>
      <c r="F116" s="249"/>
      <c r="G116" s="250">
        <f>ROUND(E116*F116,2)</f>
        <v>0</v>
      </c>
      <c r="H116" s="231"/>
      <c r="I116" s="230">
        <f>ROUND(E116*H116,2)</f>
        <v>0</v>
      </c>
      <c r="J116" s="231"/>
      <c r="K116" s="230">
        <f>ROUND(E116*J116,2)</f>
        <v>0</v>
      </c>
      <c r="L116" s="230">
        <v>21</v>
      </c>
      <c r="M116" s="230">
        <f>G116*(1+L116/100)</f>
        <v>0</v>
      </c>
      <c r="N116" s="230">
        <v>0</v>
      </c>
      <c r="O116" s="230">
        <f>ROUND(E116*N116,2)</f>
        <v>0</v>
      </c>
      <c r="P116" s="230">
        <v>0</v>
      </c>
      <c r="Q116" s="230">
        <f>ROUND(E116*P116,2)</f>
        <v>0</v>
      </c>
      <c r="R116" s="230"/>
      <c r="S116" s="230" t="s">
        <v>125</v>
      </c>
      <c r="T116" s="230" t="s">
        <v>126</v>
      </c>
      <c r="U116" s="230">
        <v>0</v>
      </c>
      <c r="V116" s="230">
        <f>ROUND(E116*U116,2)</f>
        <v>0</v>
      </c>
      <c r="W116" s="230"/>
      <c r="X116" s="230" t="s">
        <v>127</v>
      </c>
      <c r="Y116" s="213"/>
      <c r="Z116" s="213"/>
      <c r="AA116" s="213"/>
      <c r="AB116" s="213"/>
      <c r="AC116" s="213"/>
      <c r="AD116" s="213"/>
      <c r="AE116" s="213"/>
      <c r="AF116" s="213"/>
      <c r="AG116" s="213" t="s">
        <v>128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45">
        <v>95</v>
      </c>
      <c r="B117" s="246" t="s">
        <v>319</v>
      </c>
      <c r="C117" s="253" t="s">
        <v>320</v>
      </c>
      <c r="D117" s="247" t="s">
        <v>124</v>
      </c>
      <c r="E117" s="248">
        <v>1</v>
      </c>
      <c r="F117" s="249"/>
      <c r="G117" s="250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21</v>
      </c>
      <c r="M117" s="230">
        <f>G117*(1+L117/100)</f>
        <v>0</v>
      </c>
      <c r="N117" s="230">
        <v>0</v>
      </c>
      <c r="O117" s="230">
        <f>ROUND(E117*N117,2)</f>
        <v>0</v>
      </c>
      <c r="P117" s="230">
        <v>0</v>
      </c>
      <c r="Q117" s="230">
        <f>ROUND(E117*P117,2)</f>
        <v>0</v>
      </c>
      <c r="R117" s="230"/>
      <c r="S117" s="230" t="s">
        <v>125</v>
      </c>
      <c r="T117" s="230" t="s">
        <v>126</v>
      </c>
      <c r="U117" s="230">
        <v>0</v>
      </c>
      <c r="V117" s="230">
        <f>ROUND(E117*U117,2)</f>
        <v>0</v>
      </c>
      <c r="W117" s="230"/>
      <c r="X117" s="230" t="s">
        <v>127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128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45">
        <v>96</v>
      </c>
      <c r="B118" s="246" t="s">
        <v>321</v>
      </c>
      <c r="C118" s="253" t="s">
        <v>322</v>
      </c>
      <c r="D118" s="247" t="s">
        <v>124</v>
      </c>
      <c r="E118" s="248">
        <v>1</v>
      </c>
      <c r="F118" s="249"/>
      <c r="G118" s="250">
        <f>ROUND(E118*F118,2)</f>
        <v>0</v>
      </c>
      <c r="H118" s="231"/>
      <c r="I118" s="230">
        <f>ROUND(E118*H118,2)</f>
        <v>0</v>
      </c>
      <c r="J118" s="231"/>
      <c r="K118" s="230">
        <f>ROUND(E118*J118,2)</f>
        <v>0</v>
      </c>
      <c r="L118" s="230">
        <v>21</v>
      </c>
      <c r="M118" s="230">
        <f>G118*(1+L118/100)</f>
        <v>0</v>
      </c>
      <c r="N118" s="230">
        <v>0</v>
      </c>
      <c r="O118" s="230">
        <f>ROUND(E118*N118,2)</f>
        <v>0</v>
      </c>
      <c r="P118" s="230">
        <v>0</v>
      </c>
      <c r="Q118" s="230">
        <f>ROUND(E118*P118,2)</f>
        <v>0</v>
      </c>
      <c r="R118" s="230"/>
      <c r="S118" s="230" t="s">
        <v>125</v>
      </c>
      <c r="T118" s="230" t="s">
        <v>126</v>
      </c>
      <c r="U118" s="230">
        <v>0</v>
      </c>
      <c r="V118" s="230">
        <f>ROUND(E118*U118,2)</f>
        <v>0</v>
      </c>
      <c r="W118" s="230"/>
      <c r="X118" s="230" t="s">
        <v>127</v>
      </c>
      <c r="Y118" s="213"/>
      <c r="Z118" s="213"/>
      <c r="AA118" s="213"/>
      <c r="AB118" s="213"/>
      <c r="AC118" s="213"/>
      <c r="AD118" s="213"/>
      <c r="AE118" s="213"/>
      <c r="AF118" s="213"/>
      <c r="AG118" s="213" t="s">
        <v>128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45">
        <v>97</v>
      </c>
      <c r="B119" s="246" t="s">
        <v>323</v>
      </c>
      <c r="C119" s="253" t="s">
        <v>322</v>
      </c>
      <c r="D119" s="247" t="s">
        <v>124</v>
      </c>
      <c r="E119" s="248">
        <v>1</v>
      </c>
      <c r="F119" s="249"/>
      <c r="G119" s="250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21</v>
      </c>
      <c r="M119" s="230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0"/>
      <c r="S119" s="230" t="s">
        <v>125</v>
      </c>
      <c r="T119" s="230" t="s">
        <v>126</v>
      </c>
      <c r="U119" s="230">
        <v>0</v>
      </c>
      <c r="V119" s="230">
        <f>ROUND(E119*U119,2)</f>
        <v>0</v>
      </c>
      <c r="W119" s="230"/>
      <c r="X119" s="230" t="s">
        <v>127</v>
      </c>
      <c r="Y119" s="213"/>
      <c r="Z119" s="213"/>
      <c r="AA119" s="213"/>
      <c r="AB119" s="213"/>
      <c r="AC119" s="213"/>
      <c r="AD119" s="213"/>
      <c r="AE119" s="213"/>
      <c r="AF119" s="213"/>
      <c r="AG119" s="213" t="s">
        <v>128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45">
        <v>98</v>
      </c>
      <c r="B120" s="246" t="s">
        <v>324</v>
      </c>
      <c r="C120" s="253" t="s">
        <v>325</v>
      </c>
      <c r="D120" s="247" t="s">
        <v>124</v>
      </c>
      <c r="E120" s="248">
        <v>1</v>
      </c>
      <c r="F120" s="249"/>
      <c r="G120" s="250">
        <f>ROUND(E120*F120,2)</f>
        <v>0</v>
      </c>
      <c r="H120" s="231"/>
      <c r="I120" s="230">
        <f>ROUND(E120*H120,2)</f>
        <v>0</v>
      </c>
      <c r="J120" s="231"/>
      <c r="K120" s="230">
        <f>ROUND(E120*J120,2)</f>
        <v>0</v>
      </c>
      <c r="L120" s="230">
        <v>21</v>
      </c>
      <c r="M120" s="230">
        <f>G120*(1+L120/100)</f>
        <v>0</v>
      </c>
      <c r="N120" s="230">
        <v>0</v>
      </c>
      <c r="O120" s="230">
        <f>ROUND(E120*N120,2)</f>
        <v>0</v>
      </c>
      <c r="P120" s="230">
        <v>0</v>
      </c>
      <c r="Q120" s="230">
        <f>ROUND(E120*P120,2)</f>
        <v>0</v>
      </c>
      <c r="R120" s="230"/>
      <c r="S120" s="230" t="s">
        <v>125</v>
      </c>
      <c r="T120" s="230" t="s">
        <v>126</v>
      </c>
      <c r="U120" s="230">
        <v>0</v>
      </c>
      <c r="V120" s="230">
        <f>ROUND(E120*U120,2)</f>
        <v>0</v>
      </c>
      <c r="W120" s="230"/>
      <c r="X120" s="230" t="s">
        <v>127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128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45">
        <v>99</v>
      </c>
      <c r="B121" s="246" t="s">
        <v>326</v>
      </c>
      <c r="C121" s="253" t="s">
        <v>327</v>
      </c>
      <c r="D121" s="247" t="s">
        <v>124</v>
      </c>
      <c r="E121" s="248">
        <v>100</v>
      </c>
      <c r="F121" s="249"/>
      <c r="G121" s="250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21</v>
      </c>
      <c r="M121" s="230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0"/>
      <c r="S121" s="230" t="s">
        <v>125</v>
      </c>
      <c r="T121" s="230" t="s">
        <v>126</v>
      </c>
      <c r="U121" s="230">
        <v>0</v>
      </c>
      <c r="V121" s="230">
        <f>ROUND(E121*U121,2)</f>
        <v>0</v>
      </c>
      <c r="W121" s="230"/>
      <c r="X121" s="230" t="s">
        <v>127</v>
      </c>
      <c r="Y121" s="213"/>
      <c r="Z121" s="213"/>
      <c r="AA121" s="213"/>
      <c r="AB121" s="213"/>
      <c r="AC121" s="213"/>
      <c r="AD121" s="213"/>
      <c r="AE121" s="213"/>
      <c r="AF121" s="213"/>
      <c r="AG121" s="213" t="s">
        <v>128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45">
        <v>100</v>
      </c>
      <c r="B122" s="246" t="s">
        <v>328</v>
      </c>
      <c r="C122" s="253" t="s">
        <v>329</v>
      </c>
      <c r="D122" s="247" t="s">
        <v>124</v>
      </c>
      <c r="E122" s="248">
        <v>1</v>
      </c>
      <c r="F122" s="249"/>
      <c r="G122" s="250">
        <f>ROUND(E122*F122,2)</f>
        <v>0</v>
      </c>
      <c r="H122" s="231"/>
      <c r="I122" s="230">
        <f>ROUND(E122*H122,2)</f>
        <v>0</v>
      </c>
      <c r="J122" s="231"/>
      <c r="K122" s="230">
        <f>ROUND(E122*J122,2)</f>
        <v>0</v>
      </c>
      <c r="L122" s="230">
        <v>21</v>
      </c>
      <c r="M122" s="230">
        <f>G122*(1+L122/100)</f>
        <v>0</v>
      </c>
      <c r="N122" s="230">
        <v>0</v>
      </c>
      <c r="O122" s="230">
        <f>ROUND(E122*N122,2)</f>
        <v>0</v>
      </c>
      <c r="P122" s="230">
        <v>0</v>
      </c>
      <c r="Q122" s="230">
        <f>ROUND(E122*P122,2)</f>
        <v>0</v>
      </c>
      <c r="R122" s="230"/>
      <c r="S122" s="230" t="s">
        <v>125</v>
      </c>
      <c r="T122" s="230" t="s">
        <v>126</v>
      </c>
      <c r="U122" s="230">
        <v>0</v>
      </c>
      <c r="V122" s="230">
        <f>ROUND(E122*U122,2)</f>
        <v>0</v>
      </c>
      <c r="W122" s="230"/>
      <c r="X122" s="230" t="s">
        <v>127</v>
      </c>
      <c r="Y122" s="213"/>
      <c r="Z122" s="213"/>
      <c r="AA122" s="213"/>
      <c r="AB122" s="213"/>
      <c r="AC122" s="213"/>
      <c r="AD122" s="213"/>
      <c r="AE122" s="213"/>
      <c r="AF122" s="213"/>
      <c r="AG122" s="213" t="s">
        <v>128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ht="22.5" outlineLevel="1" x14ac:dyDescent="0.2">
      <c r="A123" s="245">
        <v>101</v>
      </c>
      <c r="B123" s="246" t="s">
        <v>330</v>
      </c>
      <c r="C123" s="253" t="s">
        <v>331</v>
      </c>
      <c r="D123" s="247" t="s">
        <v>124</v>
      </c>
      <c r="E123" s="248">
        <v>300</v>
      </c>
      <c r="F123" s="249"/>
      <c r="G123" s="250">
        <f>ROUND(E123*F123,2)</f>
        <v>0</v>
      </c>
      <c r="H123" s="231"/>
      <c r="I123" s="230">
        <f>ROUND(E123*H123,2)</f>
        <v>0</v>
      </c>
      <c r="J123" s="231"/>
      <c r="K123" s="230">
        <f>ROUND(E123*J123,2)</f>
        <v>0</v>
      </c>
      <c r="L123" s="230">
        <v>21</v>
      </c>
      <c r="M123" s="230">
        <f>G123*(1+L123/100)</f>
        <v>0</v>
      </c>
      <c r="N123" s="230">
        <v>0</v>
      </c>
      <c r="O123" s="230">
        <f>ROUND(E123*N123,2)</f>
        <v>0</v>
      </c>
      <c r="P123" s="230">
        <v>0</v>
      </c>
      <c r="Q123" s="230">
        <f>ROUND(E123*P123,2)</f>
        <v>0</v>
      </c>
      <c r="R123" s="230"/>
      <c r="S123" s="230" t="s">
        <v>125</v>
      </c>
      <c r="T123" s="230" t="s">
        <v>126</v>
      </c>
      <c r="U123" s="230">
        <v>0</v>
      </c>
      <c r="V123" s="230">
        <f>ROUND(E123*U123,2)</f>
        <v>0</v>
      </c>
      <c r="W123" s="230"/>
      <c r="X123" s="230" t="s">
        <v>127</v>
      </c>
      <c r="Y123" s="213"/>
      <c r="Z123" s="213"/>
      <c r="AA123" s="213"/>
      <c r="AB123" s="213"/>
      <c r="AC123" s="213"/>
      <c r="AD123" s="213"/>
      <c r="AE123" s="213"/>
      <c r="AF123" s="213"/>
      <c r="AG123" s="213" t="s">
        <v>128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ht="22.5" outlineLevel="1" x14ac:dyDescent="0.2">
      <c r="A124" s="245">
        <v>102</v>
      </c>
      <c r="B124" s="246" t="s">
        <v>332</v>
      </c>
      <c r="C124" s="253" t="s">
        <v>333</v>
      </c>
      <c r="D124" s="247" t="s">
        <v>124</v>
      </c>
      <c r="E124" s="248">
        <v>10</v>
      </c>
      <c r="F124" s="249"/>
      <c r="G124" s="250">
        <f>ROUND(E124*F124,2)</f>
        <v>0</v>
      </c>
      <c r="H124" s="231"/>
      <c r="I124" s="230">
        <f>ROUND(E124*H124,2)</f>
        <v>0</v>
      </c>
      <c r="J124" s="231"/>
      <c r="K124" s="230">
        <f>ROUND(E124*J124,2)</f>
        <v>0</v>
      </c>
      <c r="L124" s="230">
        <v>21</v>
      </c>
      <c r="M124" s="230">
        <f>G124*(1+L124/100)</f>
        <v>0</v>
      </c>
      <c r="N124" s="230">
        <v>0</v>
      </c>
      <c r="O124" s="230">
        <f>ROUND(E124*N124,2)</f>
        <v>0</v>
      </c>
      <c r="P124" s="230">
        <v>0</v>
      </c>
      <c r="Q124" s="230">
        <f>ROUND(E124*P124,2)</f>
        <v>0</v>
      </c>
      <c r="R124" s="230"/>
      <c r="S124" s="230" t="s">
        <v>125</v>
      </c>
      <c r="T124" s="230" t="s">
        <v>126</v>
      </c>
      <c r="U124" s="230">
        <v>0</v>
      </c>
      <c r="V124" s="230">
        <f>ROUND(E124*U124,2)</f>
        <v>0</v>
      </c>
      <c r="W124" s="230"/>
      <c r="X124" s="230" t="s">
        <v>127</v>
      </c>
      <c r="Y124" s="213"/>
      <c r="Z124" s="213"/>
      <c r="AA124" s="213"/>
      <c r="AB124" s="213"/>
      <c r="AC124" s="213"/>
      <c r="AD124" s="213"/>
      <c r="AE124" s="213"/>
      <c r="AF124" s="213"/>
      <c r="AG124" s="213" t="s">
        <v>128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45">
        <v>103</v>
      </c>
      <c r="B125" s="246" t="s">
        <v>334</v>
      </c>
      <c r="C125" s="253" t="s">
        <v>335</v>
      </c>
      <c r="D125" s="247" t="s">
        <v>124</v>
      </c>
      <c r="E125" s="248">
        <v>20</v>
      </c>
      <c r="F125" s="249"/>
      <c r="G125" s="250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21</v>
      </c>
      <c r="M125" s="230">
        <f>G125*(1+L125/100)</f>
        <v>0</v>
      </c>
      <c r="N125" s="230">
        <v>0</v>
      </c>
      <c r="O125" s="230">
        <f>ROUND(E125*N125,2)</f>
        <v>0</v>
      </c>
      <c r="P125" s="230">
        <v>0</v>
      </c>
      <c r="Q125" s="230">
        <f>ROUND(E125*P125,2)</f>
        <v>0</v>
      </c>
      <c r="R125" s="230"/>
      <c r="S125" s="230" t="s">
        <v>125</v>
      </c>
      <c r="T125" s="230" t="s">
        <v>126</v>
      </c>
      <c r="U125" s="230">
        <v>0</v>
      </c>
      <c r="V125" s="230">
        <f>ROUND(E125*U125,2)</f>
        <v>0</v>
      </c>
      <c r="W125" s="230"/>
      <c r="X125" s="230" t="s">
        <v>127</v>
      </c>
      <c r="Y125" s="213"/>
      <c r="Z125" s="213"/>
      <c r="AA125" s="213"/>
      <c r="AB125" s="213"/>
      <c r="AC125" s="213"/>
      <c r="AD125" s="213"/>
      <c r="AE125" s="213"/>
      <c r="AF125" s="213"/>
      <c r="AG125" s="213" t="s">
        <v>128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ht="22.5" outlineLevel="1" x14ac:dyDescent="0.2">
      <c r="A126" s="245">
        <v>104</v>
      </c>
      <c r="B126" s="246" t="s">
        <v>336</v>
      </c>
      <c r="C126" s="253" t="s">
        <v>337</v>
      </c>
      <c r="D126" s="247" t="s">
        <v>124</v>
      </c>
      <c r="E126" s="248">
        <v>100</v>
      </c>
      <c r="F126" s="249"/>
      <c r="G126" s="250">
        <f>ROUND(E126*F126,2)</f>
        <v>0</v>
      </c>
      <c r="H126" s="231"/>
      <c r="I126" s="230">
        <f>ROUND(E126*H126,2)</f>
        <v>0</v>
      </c>
      <c r="J126" s="231"/>
      <c r="K126" s="230">
        <f>ROUND(E126*J126,2)</f>
        <v>0</v>
      </c>
      <c r="L126" s="230">
        <v>21</v>
      </c>
      <c r="M126" s="230">
        <f>G126*(1+L126/100)</f>
        <v>0</v>
      </c>
      <c r="N126" s="230">
        <v>0</v>
      </c>
      <c r="O126" s="230">
        <f>ROUND(E126*N126,2)</f>
        <v>0</v>
      </c>
      <c r="P126" s="230">
        <v>0</v>
      </c>
      <c r="Q126" s="230">
        <f>ROUND(E126*P126,2)</f>
        <v>0</v>
      </c>
      <c r="R126" s="230"/>
      <c r="S126" s="230" t="s">
        <v>125</v>
      </c>
      <c r="T126" s="230" t="s">
        <v>126</v>
      </c>
      <c r="U126" s="230">
        <v>0</v>
      </c>
      <c r="V126" s="230">
        <f>ROUND(E126*U126,2)</f>
        <v>0</v>
      </c>
      <c r="W126" s="230"/>
      <c r="X126" s="230" t="s">
        <v>127</v>
      </c>
      <c r="Y126" s="213"/>
      <c r="Z126" s="213"/>
      <c r="AA126" s="213"/>
      <c r="AB126" s="213"/>
      <c r="AC126" s="213"/>
      <c r="AD126" s="213"/>
      <c r="AE126" s="213"/>
      <c r="AF126" s="213"/>
      <c r="AG126" s="213" t="s">
        <v>128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ht="22.5" outlineLevel="1" x14ac:dyDescent="0.2">
      <c r="A127" s="245">
        <v>105</v>
      </c>
      <c r="B127" s="246" t="s">
        <v>338</v>
      </c>
      <c r="C127" s="253" t="s">
        <v>339</v>
      </c>
      <c r="D127" s="247" t="s">
        <v>124</v>
      </c>
      <c r="E127" s="248">
        <v>90</v>
      </c>
      <c r="F127" s="249"/>
      <c r="G127" s="250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21</v>
      </c>
      <c r="M127" s="230">
        <f>G127*(1+L127/100)</f>
        <v>0</v>
      </c>
      <c r="N127" s="230">
        <v>0</v>
      </c>
      <c r="O127" s="230">
        <f>ROUND(E127*N127,2)</f>
        <v>0</v>
      </c>
      <c r="P127" s="230">
        <v>0</v>
      </c>
      <c r="Q127" s="230">
        <f>ROUND(E127*P127,2)</f>
        <v>0</v>
      </c>
      <c r="R127" s="230"/>
      <c r="S127" s="230" t="s">
        <v>125</v>
      </c>
      <c r="T127" s="230" t="s">
        <v>126</v>
      </c>
      <c r="U127" s="230">
        <v>0</v>
      </c>
      <c r="V127" s="230">
        <f>ROUND(E127*U127,2)</f>
        <v>0</v>
      </c>
      <c r="W127" s="230"/>
      <c r="X127" s="230" t="s">
        <v>127</v>
      </c>
      <c r="Y127" s="213"/>
      <c r="Z127" s="213"/>
      <c r="AA127" s="213"/>
      <c r="AB127" s="213"/>
      <c r="AC127" s="213"/>
      <c r="AD127" s="213"/>
      <c r="AE127" s="213"/>
      <c r="AF127" s="213"/>
      <c r="AG127" s="213" t="s">
        <v>128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45">
        <v>106</v>
      </c>
      <c r="B128" s="246" t="s">
        <v>340</v>
      </c>
      <c r="C128" s="253" t="s">
        <v>341</v>
      </c>
      <c r="D128" s="247" t="s">
        <v>124</v>
      </c>
      <c r="E128" s="248">
        <v>8</v>
      </c>
      <c r="F128" s="249"/>
      <c r="G128" s="250">
        <f>ROUND(E128*F128,2)</f>
        <v>0</v>
      </c>
      <c r="H128" s="231"/>
      <c r="I128" s="230">
        <f>ROUND(E128*H128,2)</f>
        <v>0</v>
      </c>
      <c r="J128" s="231"/>
      <c r="K128" s="230">
        <f>ROUND(E128*J128,2)</f>
        <v>0</v>
      </c>
      <c r="L128" s="230">
        <v>21</v>
      </c>
      <c r="M128" s="230">
        <f>G128*(1+L128/100)</f>
        <v>0</v>
      </c>
      <c r="N128" s="230">
        <v>0</v>
      </c>
      <c r="O128" s="230">
        <f>ROUND(E128*N128,2)</f>
        <v>0</v>
      </c>
      <c r="P128" s="230">
        <v>0</v>
      </c>
      <c r="Q128" s="230">
        <f>ROUND(E128*P128,2)</f>
        <v>0</v>
      </c>
      <c r="R128" s="230"/>
      <c r="S128" s="230" t="s">
        <v>125</v>
      </c>
      <c r="T128" s="230" t="s">
        <v>126</v>
      </c>
      <c r="U128" s="230">
        <v>0</v>
      </c>
      <c r="V128" s="230">
        <f>ROUND(E128*U128,2)</f>
        <v>0</v>
      </c>
      <c r="W128" s="230"/>
      <c r="X128" s="230" t="s">
        <v>127</v>
      </c>
      <c r="Y128" s="213"/>
      <c r="Z128" s="213"/>
      <c r="AA128" s="213"/>
      <c r="AB128" s="213"/>
      <c r="AC128" s="213"/>
      <c r="AD128" s="213"/>
      <c r="AE128" s="213"/>
      <c r="AF128" s="213"/>
      <c r="AG128" s="213" t="s">
        <v>128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ht="33.75" outlineLevel="1" x14ac:dyDescent="0.2">
      <c r="A129" s="245">
        <v>107</v>
      </c>
      <c r="B129" s="246" t="s">
        <v>342</v>
      </c>
      <c r="C129" s="253" t="s">
        <v>343</v>
      </c>
      <c r="D129" s="247" t="s">
        <v>124</v>
      </c>
      <c r="E129" s="248">
        <v>150</v>
      </c>
      <c r="F129" s="249"/>
      <c r="G129" s="250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21</v>
      </c>
      <c r="M129" s="230">
        <f>G129*(1+L129/100)</f>
        <v>0</v>
      </c>
      <c r="N129" s="230">
        <v>0</v>
      </c>
      <c r="O129" s="230">
        <f>ROUND(E129*N129,2)</f>
        <v>0</v>
      </c>
      <c r="P129" s="230">
        <v>0</v>
      </c>
      <c r="Q129" s="230">
        <f>ROUND(E129*P129,2)</f>
        <v>0</v>
      </c>
      <c r="R129" s="230"/>
      <c r="S129" s="230" t="s">
        <v>125</v>
      </c>
      <c r="T129" s="230" t="s">
        <v>126</v>
      </c>
      <c r="U129" s="230">
        <v>0</v>
      </c>
      <c r="V129" s="230">
        <f>ROUND(E129*U129,2)</f>
        <v>0</v>
      </c>
      <c r="W129" s="230"/>
      <c r="X129" s="230" t="s">
        <v>127</v>
      </c>
      <c r="Y129" s="213"/>
      <c r="Z129" s="213"/>
      <c r="AA129" s="213"/>
      <c r="AB129" s="213"/>
      <c r="AC129" s="213"/>
      <c r="AD129" s="213"/>
      <c r="AE129" s="213"/>
      <c r="AF129" s="213"/>
      <c r="AG129" s="213" t="s">
        <v>128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45">
        <v>108</v>
      </c>
      <c r="B130" s="246" t="s">
        <v>344</v>
      </c>
      <c r="C130" s="253" t="s">
        <v>345</v>
      </c>
      <c r="D130" s="247" t="s">
        <v>190</v>
      </c>
      <c r="E130" s="248">
        <v>800</v>
      </c>
      <c r="F130" s="249"/>
      <c r="G130" s="250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21</v>
      </c>
      <c r="M130" s="230">
        <f>G130*(1+L130/100)</f>
        <v>0</v>
      </c>
      <c r="N130" s="230">
        <v>0</v>
      </c>
      <c r="O130" s="230">
        <f>ROUND(E130*N130,2)</f>
        <v>0</v>
      </c>
      <c r="P130" s="230">
        <v>0</v>
      </c>
      <c r="Q130" s="230">
        <f>ROUND(E130*P130,2)</f>
        <v>0</v>
      </c>
      <c r="R130" s="230"/>
      <c r="S130" s="230" t="s">
        <v>125</v>
      </c>
      <c r="T130" s="230" t="s">
        <v>126</v>
      </c>
      <c r="U130" s="230">
        <v>0</v>
      </c>
      <c r="V130" s="230">
        <f>ROUND(E130*U130,2)</f>
        <v>0</v>
      </c>
      <c r="W130" s="230"/>
      <c r="X130" s="230" t="s">
        <v>127</v>
      </c>
      <c r="Y130" s="213"/>
      <c r="Z130" s="213"/>
      <c r="AA130" s="213"/>
      <c r="AB130" s="213"/>
      <c r="AC130" s="213"/>
      <c r="AD130" s="213"/>
      <c r="AE130" s="213"/>
      <c r="AF130" s="213"/>
      <c r="AG130" s="213" t="s">
        <v>128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45">
        <v>109</v>
      </c>
      <c r="B131" s="246" t="s">
        <v>346</v>
      </c>
      <c r="C131" s="253" t="s">
        <v>347</v>
      </c>
      <c r="D131" s="247" t="s">
        <v>190</v>
      </c>
      <c r="E131" s="248">
        <v>800</v>
      </c>
      <c r="F131" s="249"/>
      <c r="G131" s="250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21</v>
      </c>
      <c r="M131" s="230">
        <f>G131*(1+L131/100)</f>
        <v>0</v>
      </c>
      <c r="N131" s="230">
        <v>0</v>
      </c>
      <c r="O131" s="230">
        <f>ROUND(E131*N131,2)</f>
        <v>0</v>
      </c>
      <c r="P131" s="230">
        <v>0</v>
      </c>
      <c r="Q131" s="230">
        <f>ROUND(E131*P131,2)</f>
        <v>0</v>
      </c>
      <c r="R131" s="230"/>
      <c r="S131" s="230" t="s">
        <v>125</v>
      </c>
      <c r="T131" s="230" t="s">
        <v>126</v>
      </c>
      <c r="U131" s="230">
        <v>0</v>
      </c>
      <c r="V131" s="230">
        <f>ROUND(E131*U131,2)</f>
        <v>0</v>
      </c>
      <c r="W131" s="230"/>
      <c r="X131" s="230" t="s">
        <v>127</v>
      </c>
      <c r="Y131" s="213"/>
      <c r="Z131" s="213"/>
      <c r="AA131" s="213"/>
      <c r="AB131" s="213"/>
      <c r="AC131" s="213"/>
      <c r="AD131" s="213"/>
      <c r="AE131" s="213"/>
      <c r="AF131" s="213"/>
      <c r="AG131" s="213" t="s">
        <v>128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45">
        <v>110</v>
      </c>
      <c r="B132" s="246" t="s">
        <v>348</v>
      </c>
      <c r="C132" s="253" t="s">
        <v>349</v>
      </c>
      <c r="D132" s="247" t="s">
        <v>124</v>
      </c>
      <c r="E132" s="248">
        <v>7</v>
      </c>
      <c r="F132" s="249"/>
      <c r="G132" s="250">
        <f>ROUND(E132*F132,2)</f>
        <v>0</v>
      </c>
      <c r="H132" s="231"/>
      <c r="I132" s="230">
        <f>ROUND(E132*H132,2)</f>
        <v>0</v>
      </c>
      <c r="J132" s="231"/>
      <c r="K132" s="230">
        <f>ROUND(E132*J132,2)</f>
        <v>0</v>
      </c>
      <c r="L132" s="230">
        <v>21</v>
      </c>
      <c r="M132" s="230">
        <f>G132*(1+L132/100)</f>
        <v>0</v>
      </c>
      <c r="N132" s="230">
        <v>0</v>
      </c>
      <c r="O132" s="230">
        <f>ROUND(E132*N132,2)</f>
        <v>0</v>
      </c>
      <c r="P132" s="230">
        <v>0</v>
      </c>
      <c r="Q132" s="230">
        <f>ROUND(E132*P132,2)</f>
        <v>0</v>
      </c>
      <c r="R132" s="230"/>
      <c r="S132" s="230" t="s">
        <v>125</v>
      </c>
      <c r="T132" s="230" t="s">
        <v>126</v>
      </c>
      <c r="U132" s="230">
        <v>0</v>
      </c>
      <c r="V132" s="230">
        <f>ROUND(E132*U132,2)</f>
        <v>0</v>
      </c>
      <c r="W132" s="230"/>
      <c r="X132" s="230" t="s">
        <v>127</v>
      </c>
      <c r="Y132" s="213"/>
      <c r="Z132" s="213"/>
      <c r="AA132" s="213"/>
      <c r="AB132" s="213"/>
      <c r="AC132" s="213"/>
      <c r="AD132" s="213"/>
      <c r="AE132" s="213"/>
      <c r="AF132" s="213"/>
      <c r="AG132" s="213" t="s">
        <v>128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45">
        <v>111</v>
      </c>
      <c r="B133" s="246" t="s">
        <v>350</v>
      </c>
      <c r="C133" s="253" t="s">
        <v>351</v>
      </c>
      <c r="D133" s="247" t="s">
        <v>124</v>
      </c>
      <c r="E133" s="248">
        <v>13</v>
      </c>
      <c r="F133" s="249"/>
      <c r="G133" s="250">
        <f>ROUND(E133*F133,2)</f>
        <v>0</v>
      </c>
      <c r="H133" s="231"/>
      <c r="I133" s="230">
        <f>ROUND(E133*H133,2)</f>
        <v>0</v>
      </c>
      <c r="J133" s="231"/>
      <c r="K133" s="230">
        <f>ROUND(E133*J133,2)</f>
        <v>0</v>
      </c>
      <c r="L133" s="230">
        <v>21</v>
      </c>
      <c r="M133" s="230">
        <f>G133*(1+L133/100)</f>
        <v>0</v>
      </c>
      <c r="N133" s="230">
        <v>0</v>
      </c>
      <c r="O133" s="230">
        <f>ROUND(E133*N133,2)</f>
        <v>0</v>
      </c>
      <c r="P133" s="230">
        <v>0</v>
      </c>
      <c r="Q133" s="230">
        <f>ROUND(E133*P133,2)</f>
        <v>0</v>
      </c>
      <c r="R133" s="230"/>
      <c r="S133" s="230" t="s">
        <v>125</v>
      </c>
      <c r="T133" s="230" t="s">
        <v>126</v>
      </c>
      <c r="U133" s="230">
        <v>0</v>
      </c>
      <c r="V133" s="230">
        <f>ROUND(E133*U133,2)</f>
        <v>0</v>
      </c>
      <c r="W133" s="230"/>
      <c r="X133" s="230" t="s">
        <v>127</v>
      </c>
      <c r="Y133" s="213"/>
      <c r="Z133" s="213"/>
      <c r="AA133" s="213"/>
      <c r="AB133" s="213"/>
      <c r="AC133" s="213"/>
      <c r="AD133" s="213"/>
      <c r="AE133" s="213"/>
      <c r="AF133" s="213"/>
      <c r="AG133" s="213" t="s">
        <v>128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45">
        <v>112</v>
      </c>
      <c r="B134" s="246" t="s">
        <v>352</v>
      </c>
      <c r="C134" s="253" t="s">
        <v>353</v>
      </c>
      <c r="D134" s="247" t="s">
        <v>156</v>
      </c>
      <c r="E134" s="248">
        <v>1</v>
      </c>
      <c r="F134" s="249"/>
      <c r="G134" s="250">
        <f>ROUND(E134*F134,2)</f>
        <v>0</v>
      </c>
      <c r="H134" s="231"/>
      <c r="I134" s="230">
        <f>ROUND(E134*H134,2)</f>
        <v>0</v>
      </c>
      <c r="J134" s="231"/>
      <c r="K134" s="230">
        <f>ROUND(E134*J134,2)</f>
        <v>0</v>
      </c>
      <c r="L134" s="230">
        <v>21</v>
      </c>
      <c r="M134" s="230">
        <f>G134*(1+L134/100)</f>
        <v>0</v>
      </c>
      <c r="N134" s="230">
        <v>0</v>
      </c>
      <c r="O134" s="230">
        <f>ROUND(E134*N134,2)</f>
        <v>0</v>
      </c>
      <c r="P134" s="230">
        <v>0</v>
      </c>
      <c r="Q134" s="230">
        <f>ROUND(E134*P134,2)</f>
        <v>0</v>
      </c>
      <c r="R134" s="230"/>
      <c r="S134" s="230" t="s">
        <v>125</v>
      </c>
      <c r="T134" s="230" t="s">
        <v>126</v>
      </c>
      <c r="U134" s="230">
        <v>0</v>
      </c>
      <c r="V134" s="230">
        <f>ROUND(E134*U134,2)</f>
        <v>0</v>
      </c>
      <c r="W134" s="230"/>
      <c r="X134" s="230" t="s">
        <v>127</v>
      </c>
      <c r="Y134" s="213"/>
      <c r="Z134" s="213"/>
      <c r="AA134" s="213"/>
      <c r="AB134" s="213"/>
      <c r="AC134" s="213"/>
      <c r="AD134" s="213"/>
      <c r="AE134" s="213"/>
      <c r="AF134" s="213"/>
      <c r="AG134" s="213" t="s">
        <v>128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45">
        <v>113</v>
      </c>
      <c r="B135" s="246" t="s">
        <v>354</v>
      </c>
      <c r="C135" s="253" t="s">
        <v>355</v>
      </c>
      <c r="D135" s="247" t="s">
        <v>156</v>
      </c>
      <c r="E135" s="248">
        <v>1</v>
      </c>
      <c r="F135" s="249"/>
      <c r="G135" s="250">
        <f>ROUND(E135*F135,2)</f>
        <v>0</v>
      </c>
      <c r="H135" s="231"/>
      <c r="I135" s="230">
        <f>ROUND(E135*H135,2)</f>
        <v>0</v>
      </c>
      <c r="J135" s="231"/>
      <c r="K135" s="230">
        <f>ROUND(E135*J135,2)</f>
        <v>0</v>
      </c>
      <c r="L135" s="230">
        <v>21</v>
      </c>
      <c r="M135" s="230">
        <f>G135*(1+L135/100)</f>
        <v>0</v>
      </c>
      <c r="N135" s="230">
        <v>0</v>
      </c>
      <c r="O135" s="230">
        <f>ROUND(E135*N135,2)</f>
        <v>0</v>
      </c>
      <c r="P135" s="230">
        <v>0</v>
      </c>
      <c r="Q135" s="230">
        <f>ROUND(E135*P135,2)</f>
        <v>0</v>
      </c>
      <c r="R135" s="230"/>
      <c r="S135" s="230" t="s">
        <v>125</v>
      </c>
      <c r="T135" s="230" t="s">
        <v>126</v>
      </c>
      <c r="U135" s="230">
        <v>0</v>
      </c>
      <c r="V135" s="230">
        <f>ROUND(E135*U135,2)</f>
        <v>0</v>
      </c>
      <c r="W135" s="230"/>
      <c r="X135" s="230" t="s">
        <v>127</v>
      </c>
      <c r="Y135" s="213"/>
      <c r="Z135" s="213"/>
      <c r="AA135" s="213"/>
      <c r="AB135" s="213"/>
      <c r="AC135" s="213"/>
      <c r="AD135" s="213"/>
      <c r="AE135" s="213"/>
      <c r="AF135" s="213"/>
      <c r="AG135" s="213" t="s">
        <v>128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45">
        <v>114</v>
      </c>
      <c r="B136" s="246" t="s">
        <v>356</v>
      </c>
      <c r="C136" s="253" t="s">
        <v>357</v>
      </c>
      <c r="D136" s="247" t="s">
        <v>124</v>
      </c>
      <c r="E136" s="248">
        <v>19</v>
      </c>
      <c r="F136" s="249"/>
      <c r="G136" s="250">
        <f>ROUND(E136*F136,2)</f>
        <v>0</v>
      </c>
      <c r="H136" s="231"/>
      <c r="I136" s="230">
        <f>ROUND(E136*H136,2)</f>
        <v>0</v>
      </c>
      <c r="J136" s="231"/>
      <c r="K136" s="230">
        <f>ROUND(E136*J136,2)</f>
        <v>0</v>
      </c>
      <c r="L136" s="230">
        <v>21</v>
      </c>
      <c r="M136" s="230">
        <f>G136*(1+L136/100)</f>
        <v>0</v>
      </c>
      <c r="N136" s="230">
        <v>0</v>
      </c>
      <c r="O136" s="230">
        <f>ROUND(E136*N136,2)</f>
        <v>0</v>
      </c>
      <c r="P136" s="230">
        <v>0</v>
      </c>
      <c r="Q136" s="230">
        <f>ROUND(E136*P136,2)</f>
        <v>0</v>
      </c>
      <c r="R136" s="230"/>
      <c r="S136" s="230" t="s">
        <v>125</v>
      </c>
      <c r="T136" s="230" t="s">
        <v>126</v>
      </c>
      <c r="U136" s="230">
        <v>0</v>
      </c>
      <c r="V136" s="230">
        <f>ROUND(E136*U136,2)</f>
        <v>0</v>
      </c>
      <c r="W136" s="230"/>
      <c r="X136" s="230" t="s">
        <v>127</v>
      </c>
      <c r="Y136" s="213"/>
      <c r="Z136" s="213"/>
      <c r="AA136" s="213"/>
      <c r="AB136" s="213"/>
      <c r="AC136" s="213"/>
      <c r="AD136" s="213"/>
      <c r="AE136" s="213"/>
      <c r="AF136" s="213"/>
      <c r="AG136" s="213" t="s">
        <v>128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x14ac:dyDescent="0.2">
      <c r="A137" s="233" t="s">
        <v>120</v>
      </c>
      <c r="B137" s="234" t="s">
        <v>87</v>
      </c>
      <c r="C137" s="252" t="s">
        <v>88</v>
      </c>
      <c r="D137" s="235"/>
      <c r="E137" s="236"/>
      <c r="F137" s="237"/>
      <c r="G137" s="238">
        <f>SUMIF(AG138:AG138,"&lt;&gt;NOR",G138:G138)</f>
        <v>0</v>
      </c>
      <c r="H137" s="232"/>
      <c r="I137" s="232">
        <f>SUM(I138:I138)</f>
        <v>0</v>
      </c>
      <c r="J137" s="232"/>
      <c r="K137" s="232">
        <f>SUM(K138:K138)</f>
        <v>0</v>
      </c>
      <c r="L137" s="232"/>
      <c r="M137" s="232">
        <f>SUM(M138:M138)</f>
        <v>0</v>
      </c>
      <c r="N137" s="232"/>
      <c r="O137" s="232">
        <f>SUM(O138:O138)</f>
        <v>0</v>
      </c>
      <c r="P137" s="232"/>
      <c r="Q137" s="232">
        <f>SUM(Q138:Q138)</f>
        <v>0</v>
      </c>
      <c r="R137" s="232"/>
      <c r="S137" s="232"/>
      <c r="T137" s="232"/>
      <c r="U137" s="232"/>
      <c r="V137" s="232">
        <f>SUM(V138:V138)</f>
        <v>0</v>
      </c>
      <c r="W137" s="232"/>
      <c r="X137" s="232"/>
      <c r="AG137" t="s">
        <v>121</v>
      </c>
    </row>
    <row r="138" spans="1:60" outlineLevel="1" x14ac:dyDescent="0.2">
      <c r="A138" s="245">
        <v>115</v>
      </c>
      <c r="B138" s="246" t="s">
        <v>358</v>
      </c>
      <c r="C138" s="253" t="s">
        <v>359</v>
      </c>
      <c r="D138" s="247" t="s">
        <v>156</v>
      </c>
      <c r="E138" s="248">
        <v>1</v>
      </c>
      <c r="F138" s="249"/>
      <c r="G138" s="250">
        <f>ROUND(E138*F138,2)</f>
        <v>0</v>
      </c>
      <c r="H138" s="231"/>
      <c r="I138" s="230">
        <f>ROUND(E138*H138,2)</f>
        <v>0</v>
      </c>
      <c r="J138" s="231"/>
      <c r="K138" s="230">
        <f>ROUND(E138*J138,2)</f>
        <v>0</v>
      </c>
      <c r="L138" s="230">
        <v>21</v>
      </c>
      <c r="M138" s="230">
        <f>G138*(1+L138/100)</f>
        <v>0</v>
      </c>
      <c r="N138" s="230">
        <v>0</v>
      </c>
      <c r="O138" s="230">
        <f>ROUND(E138*N138,2)</f>
        <v>0</v>
      </c>
      <c r="P138" s="230">
        <v>0</v>
      </c>
      <c r="Q138" s="230">
        <f>ROUND(E138*P138,2)</f>
        <v>0</v>
      </c>
      <c r="R138" s="230"/>
      <c r="S138" s="230" t="s">
        <v>125</v>
      </c>
      <c r="T138" s="230" t="s">
        <v>126</v>
      </c>
      <c r="U138" s="230">
        <v>0</v>
      </c>
      <c r="V138" s="230">
        <f>ROUND(E138*U138,2)</f>
        <v>0</v>
      </c>
      <c r="W138" s="230"/>
      <c r="X138" s="230" t="s">
        <v>127</v>
      </c>
      <c r="Y138" s="213"/>
      <c r="Z138" s="213"/>
      <c r="AA138" s="213"/>
      <c r="AB138" s="213"/>
      <c r="AC138" s="213"/>
      <c r="AD138" s="213"/>
      <c r="AE138" s="213"/>
      <c r="AF138" s="213"/>
      <c r="AG138" s="213" t="s">
        <v>128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x14ac:dyDescent="0.2">
      <c r="A139" s="233" t="s">
        <v>120</v>
      </c>
      <c r="B139" s="234" t="s">
        <v>89</v>
      </c>
      <c r="C139" s="252" t="s">
        <v>90</v>
      </c>
      <c r="D139" s="235"/>
      <c r="E139" s="236"/>
      <c r="F139" s="237"/>
      <c r="G139" s="238">
        <f>SUMIF(AG140:AG142,"&lt;&gt;NOR",G140:G142)</f>
        <v>0</v>
      </c>
      <c r="H139" s="232"/>
      <c r="I139" s="232">
        <f>SUM(I140:I142)</f>
        <v>0</v>
      </c>
      <c r="J139" s="232"/>
      <c r="K139" s="232">
        <f>SUM(K140:K142)</f>
        <v>0</v>
      </c>
      <c r="L139" s="232"/>
      <c r="M139" s="232">
        <f>SUM(M140:M142)</f>
        <v>0</v>
      </c>
      <c r="N139" s="232"/>
      <c r="O139" s="232">
        <f>SUM(O140:O142)</f>
        <v>0</v>
      </c>
      <c r="P139" s="232"/>
      <c r="Q139" s="232">
        <f>SUM(Q140:Q142)</f>
        <v>0</v>
      </c>
      <c r="R139" s="232"/>
      <c r="S139" s="232"/>
      <c r="T139" s="232"/>
      <c r="U139" s="232"/>
      <c r="V139" s="232">
        <f>SUM(V140:V142)</f>
        <v>0</v>
      </c>
      <c r="W139" s="232"/>
      <c r="X139" s="232"/>
      <c r="AG139" t="s">
        <v>121</v>
      </c>
    </row>
    <row r="140" spans="1:60" ht="22.5" outlineLevel="1" x14ac:dyDescent="0.2">
      <c r="A140" s="245">
        <v>116</v>
      </c>
      <c r="B140" s="246" t="s">
        <v>360</v>
      </c>
      <c r="C140" s="253" t="s">
        <v>361</v>
      </c>
      <c r="D140" s="247" t="s">
        <v>124</v>
      </c>
      <c r="E140" s="248">
        <v>10</v>
      </c>
      <c r="F140" s="249"/>
      <c r="G140" s="250">
        <f>ROUND(E140*F140,2)</f>
        <v>0</v>
      </c>
      <c r="H140" s="231"/>
      <c r="I140" s="230">
        <f>ROUND(E140*H140,2)</f>
        <v>0</v>
      </c>
      <c r="J140" s="231"/>
      <c r="K140" s="230">
        <f>ROUND(E140*J140,2)</f>
        <v>0</v>
      </c>
      <c r="L140" s="230">
        <v>21</v>
      </c>
      <c r="M140" s="230">
        <f>G140*(1+L140/100)</f>
        <v>0</v>
      </c>
      <c r="N140" s="230">
        <v>0</v>
      </c>
      <c r="O140" s="230">
        <f>ROUND(E140*N140,2)</f>
        <v>0</v>
      </c>
      <c r="P140" s="230">
        <v>0</v>
      </c>
      <c r="Q140" s="230">
        <f>ROUND(E140*P140,2)</f>
        <v>0</v>
      </c>
      <c r="R140" s="230"/>
      <c r="S140" s="230" t="s">
        <v>125</v>
      </c>
      <c r="T140" s="230" t="s">
        <v>126</v>
      </c>
      <c r="U140" s="230">
        <v>0</v>
      </c>
      <c r="V140" s="230">
        <f>ROUND(E140*U140,2)</f>
        <v>0</v>
      </c>
      <c r="W140" s="230"/>
      <c r="X140" s="230" t="s">
        <v>127</v>
      </c>
      <c r="Y140" s="213"/>
      <c r="Z140" s="213"/>
      <c r="AA140" s="213"/>
      <c r="AB140" s="213"/>
      <c r="AC140" s="213"/>
      <c r="AD140" s="213"/>
      <c r="AE140" s="213"/>
      <c r="AF140" s="213"/>
      <c r="AG140" s="213" t="s">
        <v>128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45">
        <v>117</v>
      </c>
      <c r="B141" s="246" t="s">
        <v>362</v>
      </c>
      <c r="C141" s="253" t="s">
        <v>363</v>
      </c>
      <c r="D141" s="247" t="s">
        <v>124</v>
      </c>
      <c r="E141" s="248">
        <v>1</v>
      </c>
      <c r="F141" s="249"/>
      <c r="G141" s="250">
        <f>ROUND(E141*F141,2)</f>
        <v>0</v>
      </c>
      <c r="H141" s="231"/>
      <c r="I141" s="230">
        <f>ROUND(E141*H141,2)</f>
        <v>0</v>
      </c>
      <c r="J141" s="231"/>
      <c r="K141" s="230">
        <f>ROUND(E141*J141,2)</f>
        <v>0</v>
      </c>
      <c r="L141" s="230">
        <v>21</v>
      </c>
      <c r="M141" s="230">
        <f>G141*(1+L141/100)</f>
        <v>0</v>
      </c>
      <c r="N141" s="230">
        <v>0</v>
      </c>
      <c r="O141" s="230">
        <f>ROUND(E141*N141,2)</f>
        <v>0</v>
      </c>
      <c r="P141" s="230">
        <v>0</v>
      </c>
      <c r="Q141" s="230">
        <f>ROUND(E141*P141,2)</f>
        <v>0</v>
      </c>
      <c r="R141" s="230"/>
      <c r="S141" s="230" t="s">
        <v>125</v>
      </c>
      <c r="T141" s="230" t="s">
        <v>126</v>
      </c>
      <c r="U141" s="230">
        <v>0</v>
      </c>
      <c r="V141" s="230">
        <f>ROUND(E141*U141,2)</f>
        <v>0</v>
      </c>
      <c r="W141" s="230"/>
      <c r="X141" s="230" t="s">
        <v>127</v>
      </c>
      <c r="Y141" s="213"/>
      <c r="Z141" s="213"/>
      <c r="AA141" s="213"/>
      <c r="AB141" s="213"/>
      <c r="AC141" s="213"/>
      <c r="AD141" s="213"/>
      <c r="AE141" s="213"/>
      <c r="AF141" s="213"/>
      <c r="AG141" s="213" t="s">
        <v>128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45">
        <v>118</v>
      </c>
      <c r="B142" s="246" t="s">
        <v>364</v>
      </c>
      <c r="C142" s="253" t="s">
        <v>365</v>
      </c>
      <c r="D142" s="247" t="s">
        <v>124</v>
      </c>
      <c r="E142" s="248">
        <v>4</v>
      </c>
      <c r="F142" s="249"/>
      <c r="G142" s="250">
        <f>ROUND(E142*F142,2)</f>
        <v>0</v>
      </c>
      <c r="H142" s="231"/>
      <c r="I142" s="230">
        <f>ROUND(E142*H142,2)</f>
        <v>0</v>
      </c>
      <c r="J142" s="231"/>
      <c r="K142" s="230">
        <f>ROUND(E142*J142,2)</f>
        <v>0</v>
      </c>
      <c r="L142" s="230">
        <v>21</v>
      </c>
      <c r="M142" s="230">
        <f>G142*(1+L142/100)</f>
        <v>0</v>
      </c>
      <c r="N142" s="230">
        <v>0</v>
      </c>
      <c r="O142" s="230">
        <f>ROUND(E142*N142,2)</f>
        <v>0</v>
      </c>
      <c r="P142" s="230">
        <v>0</v>
      </c>
      <c r="Q142" s="230">
        <f>ROUND(E142*P142,2)</f>
        <v>0</v>
      </c>
      <c r="R142" s="230"/>
      <c r="S142" s="230" t="s">
        <v>125</v>
      </c>
      <c r="T142" s="230" t="s">
        <v>126</v>
      </c>
      <c r="U142" s="230">
        <v>0</v>
      </c>
      <c r="V142" s="230">
        <f>ROUND(E142*U142,2)</f>
        <v>0</v>
      </c>
      <c r="W142" s="230"/>
      <c r="X142" s="230" t="s">
        <v>127</v>
      </c>
      <c r="Y142" s="213"/>
      <c r="Z142" s="213"/>
      <c r="AA142" s="213"/>
      <c r="AB142" s="213"/>
      <c r="AC142" s="213"/>
      <c r="AD142" s="213"/>
      <c r="AE142" s="213"/>
      <c r="AF142" s="213"/>
      <c r="AG142" s="213" t="s">
        <v>128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x14ac:dyDescent="0.2">
      <c r="A143" s="233" t="s">
        <v>120</v>
      </c>
      <c r="B143" s="234" t="s">
        <v>91</v>
      </c>
      <c r="C143" s="252" t="s">
        <v>92</v>
      </c>
      <c r="D143" s="235"/>
      <c r="E143" s="236"/>
      <c r="F143" s="237"/>
      <c r="G143" s="238">
        <f>SUMIF(AG144:AG144,"&lt;&gt;NOR",G144:G144)</f>
        <v>0</v>
      </c>
      <c r="H143" s="232"/>
      <c r="I143" s="232">
        <f>SUM(I144:I144)</f>
        <v>0</v>
      </c>
      <c r="J143" s="232"/>
      <c r="K143" s="232">
        <f>SUM(K144:K144)</f>
        <v>0</v>
      </c>
      <c r="L143" s="232"/>
      <c r="M143" s="232">
        <f>SUM(M144:M144)</f>
        <v>0</v>
      </c>
      <c r="N143" s="232"/>
      <c r="O143" s="232">
        <f>SUM(O144:O144)</f>
        <v>0</v>
      </c>
      <c r="P143" s="232"/>
      <c r="Q143" s="232">
        <f>SUM(Q144:Q144)</f>
        <v>0</v>
      </c>
      <c r="R143" s="232"/>
      <c r="S143" s="232"/>
      <c r="T143" s="232"/>
      <c r="U143" s="232"/>
      <c r="V143" s="232">
        <f>SUM(V144:V144)</f>
        <v>0</v>
      </c>
      <c r="W143" s="232"/>
      <c r="X143" s="232"/>
      <c r="AG143" t="s">
        <v>121</v>
      </c>
    </row>
    <row r="144" spans="1:60" outlineLevel="1" x14ac:dyDescent="0.2">
      <c r="A144" s="239">
        <v>119</v>
      </c>
      <c r="B144" s="240" t="s">
        <v>366</v>
      </c>
      <c r="C144" s="254" t="s">
        <v>367</v>
      </c>
      <c r="D144" s="241" t="s">
        <v>156</v>
      </c>
      <c r="E144" s="242">
        <v>1</v>
      </c>
      <c r="F144" s="243"/>
      <c r="G144" s="244">
        <f>ROUND(E144*F144,2)</f>
        <v>0</v>
      </c>
      <c r="H144" s="231"/>
      <c r="I144" s="230">
        <f>ROUND(E144*H144,2)</f>
        <v>0</v>
      </c>
      <c r="J144" s="231"/>
      <c r="K144" s="230">
        <f>ROUND(E144*J144,2)</f>
        <v>0</v>
      </c>
      <c r="L144" s="230">
        <v>21</v>
      </c>
      <c r="M144" s="230">
        <f>G144*(1+L144/100)</f>
        <v>0</v>
      </c>
      <c r="N144" s="230">
        <v>0</v>
      </c>
      <c r="O144" s="230">
        <f>ROUND(E144*N144,2)</f>
        <v>0</v>
      </c>
      <c r="P144" s="230">
        <v>0</v>
      </c>
      <c r="Q144" s="230">
        <f>ROUND(E144*P144,2)</f>
        <v>0</v>
      </c>
      <c r="R144" s="230"/>
      <c r="S144" s="230" t="s">
        <v>125</v>
      </c>
      <c r="T144" s="230" t="s">
        <v>126</v>
      </c>
      <c r="U144" s="230">
        <v>0</v>
      </c>
      <c r="V144" s="230">
        <f>ROUND(E144*U144,2)</f>
        <v>0</v>
      </c>
      <c r="W144" s="230"/>
      <c r="X144" s="230" t="s">
        <v>127</v>
      </c>
      <c r="Y144" s="213"/>
      <c r="Z144" s="213"/>
      <c r="AA144" s="213"/>
      <c r="AB144" s="213"/>
      <c r="AC144" s="213"/>
      <c r="AD144" s="213"/>
      <c r="AE144" s="213"/>
      <c r="AF144" s="213"/>
      <c r="AG144" s="213" t="s">
        <v>128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33" x14ac:dyDescent="0.2">
      <c r="A145" s="3"/>
      <c r="B145" s="4"/>
      <c r="C145" s="255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E145">
        <v>15</v>
      </c>
      <c r="AF145">
        <v>21</v>
      </c>
      <c r="AG145" t="s">
        <v>107</v>
      </c>
    </row>
    <row r="146" spans="1:33" x14ac:dyDescent="0.2">
      <c r="A146" s="216"/>
      <c r="B146" s="217" t="s">
        <v>31</v>
      </c>
      <c r="C146" s="256"/>
      <c r="D146" s="218"/>
      <c r="E146" s="219"/>
      <c r="F146" s="219"/>
      <c r="G146" s="251">
        <f>G8+G13+G25+G39+G41+G49+G63+G65+G75+G78+G82+G90+G94+G98+G100+G137+G139+G143</f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E146">
        <f>SUMIF(L7:L144,AE145,G7:G144)</f>
        <v>0</v>
      </c>
      <c r="AF146">
        <f>SUMIF(L7:L144,AF145,G7:G144)</f>
        <v>0</v>
      </c>
      <c r="AG146" t="s">
        <v>368</v>
      </c>
    </row>
    <row r="147" spans="1:33" x14ac:dyDescent="0.2">
      <c r="A147" s="3"/>
      <c r="B147" s="4"/>
      <c r="C147" s="255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3"/>
      <c r="B148" s="4"/>
      <c r="C148" s="255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20" t="s">
        <v>369</v>
      </c>
      <c r="B149" s="220"/>
      <c r="C149" s="257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221"/>
      <c r="B150" s="222"/>
      <c r="C150" s="258"/>
      <c r="D150" s="222"/>
      <c r="E150" s="222"/>
      <c r="F150" s="222"/>
      <c r="G150" s="22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AG150" t="s">
        <v>370</v>
      </c>
    </row>
    <row r="151" spans="1:33" x14ac:dyDescent="0.2">
      <c r="A151" s="224"/>
      <c r="B151" s="225"/>
      <c r="C151" s="259"/>
      <c r="D151" s="225"/>
      <c r="E151" s="225"/>
      <c r="F151" s="225"/>
      <c r="G151" s="226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33" x14ac:dyDescent="0.2">
      <c r="A152" s="224"/>
      <c r="B152" s="225"/>
      <c r="C152" s="259"/>
      <c r="D152" s="225"/>
      <c r="E152" s="225"/>
      <c r="F152" s="225"/>
      <c r="G152" s="226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33" x14ac:dyDescent="0.2">
      <c r="A153" s="224"/>
      <c r="B153" s="225"/>
      <c r="C153" s="259"/>
      <c r="D153" s="225"/>
      <c r="E153" s="225"/>
      <c r="F153" s="225"/>
      <c r="G153" s="226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33" x14ac:dyDescent="0.2">
      <c r="A154" s="227"/>
      <c r="B154" s="228"/>
      <c r="C154" s="260"/>
      <c r="D154" s="228"/>
      <c r="E154" s="228"/>
      <c r="F154" s="228"/>
      <c r="G154" s="229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33" x14ac:dyDescent="0.2">
      <c r="A155" s="3"/>
      <c r="B155" s="4"/>
      <c r="C155" s="255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33" x14ac:dyDescent="0.2">
      <c r="C156" s="261"/>
      <c r="D156" s="10"/>
      <c r="AG156" t="s">
        <v>371</v>
      </c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49:C149"/>
    <mergeCell ref="A150:G15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95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96</v>
      </c>
    </row>
    <row r="3" spans="1:60" ht="24.95" customHeight="1" x14ac:dyDescent="0.2">
      <c r="A3" s="199" t="s">
        <v>9</v>
      </c>
      <c r="B3" s="49" t="s">
        <v>48</v>
      </c>
      <c r="C3" s="202" t="s">
        <v>50</v>
      </c>
      <c r="D3" s="200"/>
      <c r="E3" s="200"/>
      <c r="F3" s="200"/>
      <c r="G3" s="201"/>
      <c r="AC3" s="178" t="s">
        <v>96</v>
      </c>
      <c r="AG3" t="s">
        <v>97</v>
      </c>
    </row>
    <row r="4" spans="1:60" ht="24.95" customHeight="1" x14ac:dyDescent="0.2">
      <c r="A4" s="203" t="s">
        <v>10</v>
      </c>
      <c r="B4" s="204" t="s">
        <v>48</v>
      </c>
      <c r="C4" s="205" t="s">
        <v>49</v>
      </c>
      <c r="D4" s="206"/>
      <c r="E4" s="206"/>
      <c r="F4" s="206"/>
      <c r="G4" s="207"/>
      <c r="AG4" t="s">
        <v>98</v>
      </c>
    </row>
    <row r="5" spans="1:60" x14ac:dyDescent="0.2">
      <c r="D5" s="10"/>
    </row>
    <row r="6" spans="1:60" ht="38.25" x14ac:dyDescent="0.2">
      <c r="A6" s="209" t="s">
        <v>99</v>
      </c>
      <c r="B6" s="211" t="s">
        <v>100</v>
      </c>
      <c r="C6" s="211" t="s">
        <v>101</v>
      </c>
      <c r="D6" s="210" t="s">
        <v>102</v>
      </c>
      <c r="E6" s="209" t="s">
        <v>103</v>
      </c>
      <c r="F6" s="208" t="s">
        <v>104</v>
      </c>
      <c r="G6" s="209" t="s">
        <v>31</v>
      </c>
      <c r="H6" s="212" t="s">
        <v>32</v>
      </c>
      <c r="I6" s="212" t="s">
        <v>105</v>
      </c>
      <c r="J6" s="212" t="s">
        <v>33</v>
      </c>
      <c r="K6" s="212" t="s">
        <v>106</v>
      </c>
      <c r="L6" s="212" t="s">
        <v>107</v>
      </c>
      <c r="M6" s="212" t="s">
        <v>108</v>
      </c>
      <c r="N6" s="212" t="s">
        <v>109</v>
      </c>
      <c r="O6" s="212" t="s">
        <v>110</v>
      </c>
      <c r="P6" s="212" t="s">
        <v>111</v>
      </c>
      <c r="Q6" s="212" t="s">
        <v>112</v>
      </c>
      <c r="R6" s="212" t="s">
        <v>113</v>
      </c>
      <c r="S6" s="212" t="s">
        <v>114</v>
      </c>
      <c r="T6" s="212" t="s">
        <v>115</v>
      </c>
      <c r="U6" s="212" t="s">
        <v>116</v>
      </c>
      <c r="V6" s="212" t="s">
        <v>117</v>
      </c>
      <c r="W6" s="212" t="s">
        <v>118</v>
      </c>
      <c r="X6" s="212" t="s">
        <v>119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3" t="s">
        <v>120</v>
      </c>
      <c r="B8" s="234" t="s">
        <v>57</v>
      </c>
      <c r="C8" s="252" t="s">
        <v>58</v>
      </c>
      <c r="D8" s="235"/>
      <c r="E8" s="236"/>
      <c r="F8" s="237"/>
      <c r="G8" s="238">
        <f>SUMIF(AG9:AG13,"&lt;&gt;NOR",G9:G13)</f>
        <v>0</v>
      </c>
      <c r="H8" s="232"/>
      <c r="I8" s="232">
        <f>SUM(I9:I13)</f>
        <v>0</v>
      </c>
      <c r="J8" s="232"/>
      <c r="K8" s="232">
        <f>SUM(K9:K13)</f>
        <v>0</v>
      </c>
      <c r="L8" s="232"/>
      <c r="M8" s="232">
        <f>SUM(M9:M13)</f>
        <v>0</v>
      </c>
      <c r="N8" s="232"/>
      <c r="O8" s="232">
        <f>SUM(O9:O13)</f>
        <v>0</v>
      </c>
      <c r="P8" s="232"/>
      <c r="Q8" s="232">
        <f>SUM(Q9:Q13)</f>
        <v>0</v>
      </c>
      <c r="R8" s="232"/>
      <c r="S8" s="232"/>
      <c r="T8" s="232"/>
      <c r="U8" s="232"/>
      <c r="V8" s="232">
        <f>SUM(V9:V13)</f>
        <v>0</v>
      </c>
      <c r="W8" s="232"/>
      <c r="X8" s="232"/>
      <c r="AG8" t="s">
        <v>121</v>
      </c>
    </row>
    <row r="9" spans="1:60" ht="22.5" outlineLevel="1" x14ac:dyDescent="0.2">
      <c r="A9" s="245">
        <v>1</v>
      </c>
      <c r="B9" s="246" t="s">
        <v>152</v>
      </c>
      <c r="C9" s="253" t="s">
        <v>153</v>
      </c>
      <c r="D9" s="247" t="s">
        <v>133</v>
      </c>
      <c r="E9" s="248">
        <v>54</v>
      </c>
      <c r="F9" s="249"/>
      <c r="G9" s="250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125</v>
      </c>
      <c r="T9" s="230" t="s">
        <v>126</v>
      </c>
      <c r="U9" s="230">
        <v>0</v>
      </c>
      <c r="V9" s="230">
        <f>ROUND(E9*U9,2)</f>
        <v>0</v>
      </c>
      <c r="W9" s="230"/>
      <c r="X9" s="230" t="s">
        <v>127</v>
      </c>
      <c r="Y9" s="213"/>
      <c r="Z9" s="213"/>
      <c r="AA9" s="213"/>
      <c r="AB9" s="213"/>
      <c r="AC9" s="213"/>
      <c r="AD9" s="213"/>
      <c r="AE9" s="213"/>
      <c r="AF9" s="213"/>
      <c r="AG9" s="213" t="s">
        <v>128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45">
        <v>2</v>
      </c>
      <c r="B10" s="246" t="s">
        <v>154</v>
      </c>
      <c r="C10" s="253" t="s">
        <v>372</v>
      </c>
      <c r="D10" s="247" t="s">
        <v>156</v>
      </c>
      <c r="E10" s="248">
        <v>1</v>
      </c>
      <c r="F10" s="249"/>
      <c r="G10" s="250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125</v>
      </c>
      <c r="T10" s="230" t="s">
        <v>126</v>
      </c>
      <c r="U10" s="230">
        <v>0</v>
      </c>
      <c r="V10" s="230">
        <f>ROUND(E10*U10,2)</f>
        <v>0</v>
      </c>
      <c r="W10" s="230"/>
      <c r="X10" s="230" t="s">
        <v>127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128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45">
        <v>3</v>
      </c>
      <c r="B11" s="246" t="s">
        <v>157</v>
      </c>
      <c r="C11" s="253" t="s">
        <v>373</v>
      </c>
      <c r="D11" s="247" t="s">
        <v>156</v>
      </c>
      <c r="E11" s="248">
        <v>1</v>
      </c>
      <c r="F11" s="249"/>
      <c r="G11" s="250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125</v>
      </c>
      <c r="T11" s="230" t="s">
        <v>126</v>
      </c>
      <c r="U11" s="230">
        <v>0</v>
      </c>
      <c r="V11" s="230">
        <f>ROUND(E11*U11,2)</f>
        <v>0</v>
      </c>
      <c r="W11" s="230"/>
      <c r="X11" s="230" t="s">
        <v>127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128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45">
        <v>4</v>
      </c>
      <c r="B12" s="246" t="s">
        <v>374</v>
      </c>
      <c r="C12" s="253" t="s">
        <v>375</v>
      </c>
      <c r="D12" s="247" t="s">
        <v>124</v>
      </c>
      <c r="E12" s="248">
        <v>3</v>
      </c>
      <c r="F12" s="249"/>
      <c r="G12" s="250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125</v>
      </c>
      <c r="T12" s="230" t="s">
        <v>126</v>
      </c>
      <c r="U12" s="230">
        <v>0</v>
      </c>
      <c r="V12" s="230">
        <f>ROUND(E12*U12,2)</f>
        <v>0</v>
      </c>
      <c r="W12" s="230"/>
      <c r="X12" s="230" t="s">
        <v>127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128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33.75" outlineLevel="1" x14ac:dyDescent="0.2">
      <c r="A13" s="245">
        <v>5</v>
      </c>
      <c r="B13" s="246" t="s">
        <v>376</v>
      </c>
      <c r="C13" s="253" t="s">
        <v>377</v>
      </c>
      <c r="D13" s="247" t="s">
        <v>133</v>
      </c>
      <c r="E13" s="248">
        <v>100</v>
      </c>
      <c r="F13" s="249"/>
      <c r="G13" s="250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125</v>
      </c>
      <c r="T13" s="230" t="s">
        <v>126</v>
      </c>
      <c r="U13" s="230">
        <v>0</v>
      </c>
      <c r="V13" s="230">
        <f>ROUND(E13*U13,2)</f>
        <v>0</v>
      </c>
      <c r="W13" s="230"/>
      <c r="X13" s="230" t="s">
        <v>127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128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5.5" x14ac:dyDescent="0.2">
      <c r="A14" s="233" t="s">
        <v>120</v>
      </c>
      <c r="B14" s="234" t="s">
        <v>59</v>
      </c>
      <c r="C14" s="252" t="s">
        <v>60</v>
      </c>
      <c r="D14" s="235"/>
      <c r="E14" s="236"/>
      <c r="F14" s="237"/>
      <c r="G14" s="238">
        <f>SUMIF(AG15:AG24,"&lt;&gt;NOR",G15:G24)</f>
        <v>0</v>
      </c>
      <c r="H14" s="232"/>
      <c r="I14" s="232">
        <f>SUM(I15:I24)</f>
        <v>0</v>
      </c>
      <c r="J14" s="232"/>
      <c r="K14" s="232">
        <f>SUM(K15:K24)</f>
        <v>0</v>
      </c>
      <c r="L14" s="232"/>
      <c r="M14" s="232">
        <f>SUM(M15:M24)</f>
        <v>0</v>
      </c>
      <c r="N14" s="232"/>
      <c r="O14" s="232">
        <f>SUM(O15:O24)</f>
        <v>0</v>
      </c>
      <c r="P14" s="232"/>
      <c r="Q14" s="232">
        <f>SUM(Q15:Q24)</f>
        <v>0</v>
      </c>
      <c r="R14" s="232"/>
      <c r="S14" s="232"/>
      <c r="T14" s="232"/>
      <c r="U14" s="232"/>
      <c r="V14" s="232">
        <f>SUM(V15:V24)</f>
        <v>0</v>
      </c>
      <c r="W14" s="232"/>
      <c r="X14" s="232"/>
      <c r="AG14" t="s">
        <v>121</v>
      </c>
    </row>
    <row r="15" spans="1:60" ht="22.5" outlineLevel="1" x14ac:dyDescent="0.2">
      <c r="A15" s="245">
        <v>6</v>
      </c>
      <c r="B15" s="246" t="s">
        <v>172</v>
      </c>
      <c r="C15" s="253" t="s">
        <v>173</v>
      </c>
      <c r="D15" s="247" t="s">
        <v>124</v>
      </c>
      <c r="E15" s="248">
        <v>1</v>
      </c>
      <c r="F15" s="249"/>
      <c r="G15" s="250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125</v>
      </c>
      <c r="T15" s="230" t="s">
        <v>126</v>
      </c>
      <c r="U15" s="230">
        <v>0</v>
      </c>
      <c r="V15" s="230">
        <f>ROUND(E15*U15,2)</f>
        <v>0</v>
      </c>
      <c r="W15" s="230"/>
      <c r="X15" s="230" t="s">
        <v>127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128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5">
        <v>7</v>
      </c>
      <c r="B16" s="246" t="s">
        <v>176</v>
      </c>
      <c r="C16" s="253" t="s">
        <v>378</v>
      </c>
      <c r="D16" s="247" t="s">
        <v>124</v>
      </c>
      <c r="E16" s="248">
        <v>2</v>
      </c>
      <c r="F16" s="249"/>
      <c r="G16" s="250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125</v>
      </c>
      <c r="T16" s="230" t="s">
        <v>126</v>
      </c>
      <c r="U16" s="230">
        <v>0</v>
      </c>
      <c r="V16" s="230">
        <f>ROUND(E16*U16,2)</f>
        <v>0</v>
      </c>
      <c r="W16" s="230"/>
      <c r="X16" s="230" t="s">
        <v>127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128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5">
        <v>8</v>
      </c>
      <c r="B17" s="246" t="s">
        <v>178</v>
      </c>
      <c r="C17" s="253" t="s">
        <v>179</v>
      </c>
      <c r="D17" s="247" t="s">
        <v>156</v>
      </c>
      <c r="E17" s="248">
        <v>1</v>
      </c>
      <c r="F17" s="249"/>
      <c r="G17" s="250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125</v>
      </c>
      <c r="T17" s="230" t="s">
        <v>126</v>
      </c>
      <c r="U17" s="230">
        <v>0</v>
      </c>
      <c r="V17" s="230">
        <f>ROUND(E17*U17,2)</f>
        <v>0</v>
      </c>
      <c r="W17" s="230"/>
      <c r="X17" s="230" t="s">
        <v>127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128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5">
        <v>9</v>
      </c>
      <c r="B18" s="246" t="s">
        <v>180</v>
      </c>
      <c r="C18" s="253" t="s">
        <v>181</v>
      </c>
      <c r="D18" s="247" t="s">
        <v>156</v>
      </c>
      <c r="E18" s="248">
        <v>1</v>
      </c>
      <c r="F18" s="249"/>
      <c r="G18" s="250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125</v>
      </c>
      <c r="T18" s="230" t="s">
        <v>126</v>
      </c>
      <c r="U18" s="230">
        <v>0</v>
      </c>
      <c r="V18" s="230">
        <f>ROUND(E18*U18,2)</f>
        <v>0</v>
      </c>
      <c r="W18" s="230"/>
      <c r="X18" s="230" t="s">
        <v>127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128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5">
        <v>10</v>
      </c>
      <c r="B19" s="246" t="s">
        <v>182</v>
      </c>
      <c r="C19" s="253" t="s">
        <v>183</v>
      </c>
      <c r="D19" s="247" t="s">
        <v>133</v>
      </c>
      <c r="E19" s="248">
        <v>30</v>
      </c>
      <c r="F19" s="249"/>
      <c r="G19" s="250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125</v>
      </c>
      <c r="T19" s="230" t="s">
        <v>126</v>
      </c>
      <c r="U19" s="230">
        <v>0</v>
      </c>
      <c r="V19" s="230">
        <f>ROUND(E19*U19,2)</f>
        <v>0</v>
      </c>
      <c r="W19" s="230"/>
      <c r="X19" s="230" t="s">
        <v>127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128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5">
        <v>11</v>
      </c>
      <c r="B20" s="246" t="s">
        <v>184</v>
      </c>
      <c r="C20" s="253" t="s">
        <v>185</v>
      </c>
      <c r="D20" s="247" t="s">
        <v>133</v>
      </c>
      <c r="E20" s="248">
        <v>54</v>
      </c>
      <c r="F20" s="249"/>
      <c r="G20" s="250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125</v>
      </c>
      <c r="T20" s="230" t="s">
        <v>126</v>
      </c>
      <c r="U20" s="230">
        <v>0</v>
      </c>
      <c r="V20" s="230">
        <f>ROUND(E20*U20,2)</f>
        <v>0</v>
      </c>
      <c r="W20" s="230"/>
      <c r="X20" s="230" t="s">
        <v>127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128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45">
        <v>12</v>
      </c>
      <c r="B21" s="246" t="s">
        <v>379</v>
      </c>
      <c r="C21" s="253" t="s">
        <v>160</v>
      </c>
      <c r="D21" s="247" t="s">
        <v>124</v>
      </c>
      <c r="E21" s="248">
        <v>8</v>
      </c>
      <c r="F21" s="249"/>
      <c r="G21" s="250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125</v>
      </c>
      <c r="T21" s="230" t="s">
        <v>126</v>
      </c>
      <c r="U21" s="230">
        <v>0</v>
      </c>
      <c r="V21" s="230">
        <f>ROUND(E21*U21,2)</f>
        <v>0</v>
      </c>
      <c r="W21" s="230"/>
      <c r="X21" s="230" t="s">
        <v>127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128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5">
        <v>13</v>
      </c>
      <c r="B22" s="246" t="s">
        <v>380</v>
      </c>
      <c r="C22" s="253" t="s">
        <v>162</v>
      </c>
      <c r="D22" s="247" t="s">
        <v>124</v>
      </c>
      <c r="E22" s="248">
        <v>3</v>
      </c>
      <c r="F22" s="249"/>
      <c r="G22" s="250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125</v>
      </c>
      <c r="T22" s="230" t="s">
        <v>126</v>
      </c>
      <c r="U22" s="230">
        <v>0</v>
      </c>
      <c r="V22" s="230">
        <f>ROUND(E22*U22,2)</f>
        <v>0</v>
      </c>
      <c r="W22" s="230"/>
      <c r="X22" s="230" t="s">
        <v>127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128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45">
        <v>14</v>
      </c>
      <c r="B23" s="246" t="s">
        <v>381</v>
      </c>
      <c r="C23" s="253" t="s">
        <v>164</v>
      </c>
      <c r="D23" s="247" t="s">
        <v>124</v>
      </c>
      <c r="E23" s="248">
        <v>1</v>
      </c>
      <c r="F23" s="249"/>
      <c r="G23" s="250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125</v>
      </c>
      <c r="T23" s="230" t="s">
        <v>126</v>
      </c>
      <c r="U23" s="230">
        <v>0</v>
      </c>
      <c r="V23" s="230">
        <f>ROUND(E23*U23,2)</f>
        <v>0</v>
      </c>
      <c r="W23" s="230"/>
      <c r="X23" s="230" t="s">
        <v>127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128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1" x14ac:dyDescent="0.2">
      <c r="A24" s="245">
        <v>15</v>
      </c>
      <c r="B24" s="246" t="s">
        <v>382</v>
      </c>
      <c r="C24" s="253" t="s">
        <v>166</v>
      </c>
      <c r="D24" s="247" t="s">
        <v>124</v>
      </c>
      <c r="E24" s="248">
        <v>2</v>
      </c>
      <c r="F24" s="249"/>
      <c r="G24" s="250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125</v>
      </c>
      <c r="T24" s="230" t="s">
        <v>126</v>
      </c>
      <c r="U24" s="230">
        <v>0</v>
      </c>
      <c r="V24" s="230">
        <f>ROUND(E24*U24,2)</f>
        <v>0</v>
      </c>
      <c r="W24" s="230"/>
      <c r="X24" s="230" t="s">
        <v>127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128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x14ac:dyDescent="0.2">
      <c r="A25" s="233" t="s">
        <v>120</v>
      </c>
      <c r="B25" s="234" t="s">
        <v>61</v>
      </c>
      <c r="C25" s="252" t="s">
        <v>62</v>
      </c>
      <c r="D25" s="235"/>
      <c r="E25" s="236"/>
      <c r="F25" s="237"/>
      <c r="G25" s="238">
        <f>SUMIF(AG26:AG26,"&lt;&gt;NOR",G26:G26)</f>
        <v>0</v>
      </c>
      <c r="H25" s="232"/>
      <c r="I25" s="232">
        <f>SUM(I26:I26)</f>
        <v>0</v>
      </c>
      <c r="J25" s="232"/>
      <c r="K25" s="232">
        <f>SUM(K26:K26)</f>
        <v>0</v>
      </c>
      <c r="L25" s="232"/>
      <c r="M25" s="232">
        <f>SUM(M26:M26)</f>
        <v>0</v>
      </c>
      <c r="N25" s="232"/>
      <c r="O25" s="232">
        <f>SUM(O26:O26)</f>
        <v>0</v>
      </c>
      <c r="P25" s="232"/>
      <c r="Q25" s="232">
        <f>SUM(Q26:Q26)</f>
        <v>0</v>
      </c>
      <c r="R25" s="232"/>
      <c r="S25" s="232"/>
      <c r="T25" s="232"/>
      <c r="U25" s="232"/>
      <c r="V25" s="232">
        <f>SUM(V26:V26)</f>
        <v>0</v>
      </c>
      <c r="W25" s="232"/>
      <c r="X25" s="232"/>
      <c r="AG25" t="s">
        <v>121</v>
      </c>
    </row>
    <row r="26" spans="1:60" ht="22.5" outlineLevel="1" x14ac:dyDescent="0.2">
      <c r="A26" s="245">
        <v>16</v>
      </c>
      <c r="B26" s="246" t="s">
        <v>186</v>
      </c>
      <c r="C26" s="253" t="s">
        <v>187</v>
      </c>
      <c r="D26" s="247" t="s">
        <v>133</v>
      </c>
      <c r="E26" s="248">
        <v>54</v>
      </c>
      <c r="F26" s="249"/>
      <c r="G26" s="250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125</v>
      </c>
      <c r="T26" s="230" t="s">
        <v>126</v>
      </c>
      <c r="U26" s="230">
        <v>0</v>
      </c>
      <c r="V26" s="230">
        <f>ROUND(E26*U26,2)</f>
        <v>0</v>
      </c>
      <c r="W26" s="230"/>
      <c r="X26" s="230" t="s">
        <v>127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128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x14ac:dyDescent="0.2">
      <c r="A27" s="233" t="s">
        <v>120</v>
      </c>
      <c r="B27" s="234" t="s">
        <v>69</v>
      </c>
      <c r="C27" s="252" t="s">
        <v>70</v>
      </c>
      <c r="D27" s="235"/>
      <c r="E27" s="236"/>
      <c r="F27" s="237"/>
      <c r="G27" s="238">
        <f>SUMIF(AG28:AG30,"&lt;&gt;NOR",G28:G30)</f>
        <v>0</v>
      </c>
      <c r="H27" s="232"/>
      <c r="I27" s="232">
        <f>SUM(I28:I30)</f>
        <v>0</v>
      </c>
      <c r="J27" s="232"/>
      <c r="K27" s="232">
        <f>SUM(K28:K30)</f>
        <v>0</v>
      </c>
      <c r="L27" s="232"/>
      <c r="M27" s="232">
        <f>SUM(M28:M30)</f>
        <v>0</v>
      </c>
      <c r="N27" s="232"/>
      <c r="O27" s="232">
        <f>SUM(O28:O30)</f>
        <v>0</v>
      </c>
      <c r="P27" s="232"/>
      <c r="Q27" s="232">
        <f>SUM(Q28:Q30)</f>
        <v>0</v>
      </c>
      <c r="R27" s="232"/>
      <c r="S27" s="232"/>
      <c r="T27" s="232"/>
      <c r="U27" s="232"/>
      <c r="V27" s="232">
        <f>SUM(V28:V30)</f>
        <v>0</v>
      </c>
      <c r="W27" s="232"/>
      <c r="X27" s="232"/>
      <c r="AG27" t="s">
        <v>121</v>
      </c>
    </row>
    <row r="28" spans="1:60" ht="22.5" outlineLevel="1" x14ac:dyDescent="0.2">
      <c r="A28" s="245">
        <v>17</v>
      </c>
      <c r="B28" s="246" t="s">
        <v>237</v>
      </c>
      <c r="C28" s="253" t="s">
        <v>238</v>
      </c>
      <c r="D28" s="247" t="s">
        <v>133</v>
      </c>
      <c r="E28" s="248">
        <v>54</v>
      </c>
      <c r="F28" s="249"/>
      <c r="G28" s="250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125</v>
      </c>
      <c r="T28" s="230" t="s">
        <v>126</v>
      </c>
      <c r="U28" s="230">
        <v>0</v>
      </c>
      <c r="V28" s="230">
        <f>ROUND(E28*U28,2)</f>
        <v>0</v>
      </c>
      <c r="W28" s="230"/>
      <c r="X28" s="230" t="s">
        <v>127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128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 x14ac:dyDescent="0.2">
      <c r="A29" s="245">
        <v>18</v>
      </c>
      <c r="B29" s="246" t="s">
        <v>383</v>
      </c>
      <c r="C29" s="253" t="s">
        <v>384</v>
      </c>
      <c r="D29" s="247" t="s">
        <v>133</v>
      </c>
      <c r="E29" s="248">
        <v>100</v>
      </c>
      <c r="F29" s="249"/>
      <c r="G29" s="250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125</v>
      </c>
      <c r="T29" s="230" t="s">
        <v>126</v>
      </c>
      <c r="U29" s="230">
        <v>0</v>
      </c>
      <c r="V29" s="230">
        <f>ROUND(E29*U29,2)</f>
        <v>0</v>
      </c>
      <c r="W29" s="230"/>
      <c r="X29" s="230" t="s">
        <v>127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128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5">
        <v>19</v>
      </c>
      <c r="B30" s="246" t="s">
        <v>247</v>
      </c>
      <c r="C30" s="253" t="s">
        <v>248</v>
      </c>
      <c r="D30" s="247" t="s">
        <v>190</v>
      </c>
      <c r="E30" s="248">
        <v>15</v>
      </c>
      <c r="F30" s="249"/>
      <c r="G30" s="250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21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125</v>
      </c>
      <c r="T30" s="230" t="s">
        <v>126</v>
      </c>
      <c r="U30" s="230">
        <v>0</v>
      </c>
      <c r="V30" s="230">
        <f>ROUND(E30*U30,2)</f>
        <v>0</v>
      </c>
      <c r="W30" s="230"/>
      <c r="X30" s="230" t="s">
        <v>127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128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x14ac:dyDescent="0.2">
      <c r="A31" s="233" t="s">
        <v>120</v>
      </c>
      <c r="B31" s="234" t="s">
        <v>71</v>
      </c>
      <c r="C31" s="252" t="s">
        <v>72</v>
      </c>
      <c r="D31" s="235"/>
      <c r="E31" s="236"/>
      <c r="F31" s="237"/>
      <c r="G31" s="238">
        <f>SUMIF(AG32:AG32,"&lt;&gt;NOR",G32:G32)</f>
        <v>0</v>
      </c>
      <c r="H31" s="232"/>
      <c r="I31" s="232">
        <f>SUM(I32:I32)</f>
        <v>0</v>
      </c>
      <c r="J31" s="232"/>
      <c r="K31" s="232">
        <f>SUM(K32:K32)</f>
        <v>0</v>
      </c>
      <c r="L31" s="232"/>
      <c r="M31" s="232">
        <f>SUM(M32:M32)</f>
        <v>0</v>
      </c>
      <c r="N31" s="232"/>
      <c r="O31" s="232">
        <f>SUM(O32:O32)</f>
        <v>0</v>
      </c>
      <c r="P31" s="232"/>
      <c r="Q31" s="232">
        <f>SUM(Q32:Q32)</f>
        <v>0</v>
      </c>
      <c r="R31" s="232"/>
      <c r="S31" s="232"/>
      <c r="T31" s="232"/>
      <c r="U31" s="232"/>
      <c r="V31" s="232">
        <f>SUM(V32:V32)</f>
        <v>0</v>
      </c>
      <c r="W31" s="232"/>
      <c r="X31" s="232"/>
      <c r="AG31" t="s">
        <v>121</v>
      </c>
    </row>
    <row r="32" spans="1:60" ht="22.5" outlineLevel="1" x14ac:dyDescent="0.2">
      <c r="A32" s="245">
        <v>20</v>
      </c>
      <c r="B32" s="246" t="s">
        <v>251</v>
      </c>
      <c r="C32" s="253" t="s">
        <v>252</v>
      </c>
      <c r="D32" s="247" t="s">
        <v>133</v>
      </c>
      <c r="E32" s="248">
        <v>54</v>
      </c>
      <c r="F32" s="249"/>
      <c r="G32" s="250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21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125</v>
      </c>
      <c r="T32" s="230" t="s">
        <v>126</v>
      </c>
      <c r="U32" s="230">
        <v>0</v>
      </c>
      <c r="V32" s="230">
        <f>ROUND(E32*U32,2)</f>
        <v>0</v>
      </c>
      <c r="W32" s="230"/>
      <c r="X32" s="230" t="s">
        <v>127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128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x14ac:dyDescent="0.2">
      <c r="A33" s="233" t="s">
        <v>120</v>
      </c>
      <c r="B33" s="234" t="s">
        <v>73</v>
      </c>
      <c r="C33" s="252" t="s">
        <v>74</v>
      </c>
      <c r="D33" s="235"/>
      <c r="E33" s="236"/>
      <c r="F33" s="237"/>
      <c r="G33" s="238">
        <f>SUMIF(AG34:AG35,"&lt;&gt;NOR",G34:G35)</f>
        <v>0</v>
      </c>
      <c r="H33" s="232"/>
      <c r="I33" s="232">
        <f>SUM(I34:I35)</f>
        <v>0</v>
      </c>
      <c r="J33" s="232"/>
      <c r="K33" s="232">
        <f>SUM(K34:K35)</f>
        <v>0</v>
      </c>
      <c r="L33" s="232"/>
      <c r="M33" s="232">
        <f>SUM(M34:M35)</f>
        <v>0</v>
      </c>
      <c r="N33" s="232"/>
      <c r="O33" s="232">
        <f>SUM(O34:O35)</f>
        <v>0</v>
      </c>
      <c r="P33" s="232"/>
      <c r="Q33" s="232">
        <f>SUM(Q34:Q35)</f>
        <v>0</v>
      </c>
      <c r="R33" s="232"/>
      <c r="S33" s="232"/>
      <c r="T33" s="232"/>
      <c r="U33" s="232"/>
      <c r="V33" s="232">
        <f>SUM(V34:V35)</f>
        <v>0</v>
      </c>
      <c r="W33" s="232"/>
      <c r="X33" s="232"/>
      <c r="AG33" t="s">
        <v>121</v>
      </c>
    </row>
    <row r="34" spans="1:60" ht="22.5" outlineLevel="1" x14ac:dyDescent="0.2">
      <c r="A34" s="245">
        <v>21</v>
      </c>
      <c r="B34" s="246" t="s">
        <v>255</v>
      </c>
      <c r="C34" s="253" t="s">
        <v>256</v>
      </c>
      <c r="D34" s="247" t="s">
        <v>156</v>
      </c>
      <c r="E34" s="248">
        <v>1</v>
      </c>
      <c r="F34" s="249"/>
      <c r="G34" s="250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21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125</v>
      </c>
      <c r="T34" s="230" t="s">
        <v>126</v>
      </c>
      <c r="U34" s="230">
        <v>0</v>
      </c>
      <c r="V34" s="230">
        <f>ROUND(E34*U34,2)</f>
        <v>0</v>
      </c>
      <c r="W34" s="230"/>
      <c r="X34" s="230" t="s">
        <v>127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128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5">
        <v>22</v>
      </c>
      <c r="B35" s="246" t="s">
        <v>257</v>
      </c>
      <c r="C35" s="253" t="s">
        <v>385</v>
      </c>
      <c r="D35" s="247" t="s">
        <v>156</v>
      </c>
      <c r="E35" s="248">
        <v>1</v>
      </c>
      <c r="F35" s="249"/>
      <c r="G35" s="250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125</v>
      </c>
      <c r="T35" s="230" t="s">
        <v>126</v>
      </c>
      <c r="U35" s="230">
        <v>0</v>
      </c>
      <c r="V35" s="230">
        <f>ROUND(E35*U35,2)</f>
        <v>0</v>
      </c>
      <c r="W35" s="230"/>
      <c r="X35" s="230" t="s">
        <v>127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128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">
      <c r="A36" s="233" t="s">
        <v>120</v>
      </c>
      <c r="B36" s="234" t="s">
        <v>75</v>
      </c>
      <c r="C36" s="252" t="s">
        <v>76</v>
      </c>
      <c r="D36" s="235"/>
      <c r="E36" s="236"/>
      <c r="F36" s="237"/>
      <c r="G36" s="238">
        <f>SUMIF(AG37:AG37,"&lt;&gt;NOR",G37:G37)</f>
        <v>0</v>
      </c>
      <c r="H36" s="232"/>
      <c r="I36" s="232">
        <f>SUM(I37:I37)</f>
        <v>0</v>
      </c>
      <c r="J36" s="232"/>
      <c r="K36" s="232">
        <f>SUM(K37:K37)</f>
        <v>0</v>
      </c>
      <c r="L36" s="232"/>
      <c r="M36" s="232">
        <f>SUM(M37:M37)</f>
        <v>0</v>
      </c>
      <c r="N36" s="232"/>
      <c r="O36" s="232">
        <f>SUM(O37:O37)</f>
        <v>0</v>
      </c>
      <c r="P36" s="232"/>
      <c r="Q36" s="232">
        <f>SUM(Q37:Q37)</f>
        <v>0</v>
      </c>
      <c r="R36" s="232"/>
      <c r="S36" s="232"/>
      <c r="T36" s="232"/>
      <c r="U36" s="232"/>
      <c r="V36" s="232">
        <f>SUM(V37:V37)</f>
        <v>0</v>
      </c>
      <c r="W36" s="232"/>
      <c r="X36" s="232"/>
      <c r="AG36" t="s">
        <v>121</v>
      </c>
    </row>
    <row r="37" spans="1:60" ht="22.5" outlineLevel="1" x14ac:dyDescent="0.2">
      <c r="A37" s="245">
        <v>23</v>
      </c>
      <c r="B37" s="246" t="s">
        <v>386</v>
      </c>
      <c r="C37" s="253" t="s">
        <v>387</v>
      </c>
      <c r="D37" s="247" t="s">
        <v>156</v>
      </c>
      <c r="E37" s="248">
        <v>1</v>
      </c>
      <c r="F37" s="249"/>
      <c r="G37" s="250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21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125</v>
      </c>
      <c r="T37" s="230" t="s">
        <v>126</v>
      </c>
      <c r="U37" s="230">
        <v>0</v>
      </c>
      <c r="V37" s="230">
        <f>ROUND(E37*U37,2)</f>
        <v>0</v>
      </c>
      <c r="W37" s="230"/>
      <c r="X37" s="230" t="s">
        <v>127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128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x14ac:dyDescent="0.2">
      <c r="A38" s="233" t="s">
        <v>120</v>
      </c>
      <c r="B38" s="234" t="s">
        <v>77</v>
      </c>
      <c r="C38" s="252" t="s">
        <v>78</v>
      </c>
      <c r="D38" s="235"/>
      <c r="E38" s="236"/>
      <c r="F38" s="237"/>
      <c r="G38" s="238">
        <f>SUMIF(AG39:AG41,"&lt;&gt;NOR",G39:G41)</f>
        <v>0</v>
      </c>
      <c r="H38" s="232"/>
      <c r="I38" s="232">
        <f>SUM(I39:I41)</f>
        <v>0</v>
      </c>
      <c r="J38" s="232"/>
      <c r="K38" s="232">
        <f>SUM(K39:K41)</f>
        <v>0</v>
      </c>
      <c r="L38" s="232"/>
      <c r="M38" s="232">
        <f>SUM(M39:M41)</f>
        <v>0</v>
      </c>
      <c r="N38" s="232"/>
      <c r="O38" s="232">
        <f>SUM(O39:O41)</f>
        <v>0</v>
      </c>
      <c r="P38" s="232"/>
      <c r="Q38" s="232">
        <f>SUM(Q39:Q41)</f>
        <v>0</v>
      </c>
      <c r="R38" s="232"/>
      <c r="S38" s="232"/>
      <c r="T38" s="232"/>
      <c r="U38" s="232"/>
      <c r="V38" s="232">
        <f>SUM(V39:V41)</f>
        <v>0</v>
      </c>
      <c r="W38" s="232"/>
      <c r="X38" s="232"/>
      <c r="AG38" t="s">
        <v>121</v>
      </c>
    </row>
    <row r="39" spans="1:60" outlineLevel="1" x14ac:dyDescent="0.2">
      <c r="A39" s="245">
        <v>24</v>
      </c>
      <c r="B39" s="246" t="s">
        <v>261</v>
      </c>
      <c r="C39" s="253" t="s">
        <v>262</v>
      </c>
      <c r="D39" s="247" t="s">
        <v>133</v>
      </c>
      <c r="E39" s="248">
        <v>54</v>
      </c>
      <c r="F39" s="249"/>
      <c r="G39" s="250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21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125</v>
      </c>
      <c r="T39" s="230" t="s">
        <v>126</v>
      </c>
      <c r="U39" s="230">
        <v>0</v>
      </c>
      <c r="V39" s="230">
        <f>ROUND(E39*U39,2)</f>
        <v>0</v>
      </c>
      <c r="W39" s="230"/>
      <c r="X39" s="230" t="s">
        <v>127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128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5">
        <v>25</v>
      </c>
      <c r="B40" s="246" t="s">
        <v>263</v>
      </c>
      <c r="C40" s="253" t="s">
        <v>264</v>
      </c>
      <c r="D40" s="247" t="s">
        <v>190</v>
      </c>
      <c r="E40" s="248">
        <v>30</v>
      </c>
      <c r="F40" s="249"/>
      <c r="G40" s="250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125</v>
      </c>
      <c r="T40" s="230" t="s">
        <v>126</v>
      </c>
      <c r="U40" s="230">
        <v>0</v>
      </c>
      <c r="V40" s="230">
        <f>ROUND(E40*U40,2)</f>
        <v>0</v>
      </c>
      <c r="W40" s="230"/>
      <c r="X40" s="230" t="s">
        <v>127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128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5">
        <v>26</v>
      </c>
      <c r="B41" s="246" t="s">
        <v>265</v>
      </c>
      <c r="C41" s="253" t="s">
        <v>266</v>
      </c>
      <c r="D41" s="247" t="s">
        <v>190</v>
      </c>
      <c r="E41" s="248">
        <v>12</v>
      </c>
      <c r="F41" s="249"/>
      <c r="G41" s="250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21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125</v>
      </c>
      <c r="T41" s="230" t="s">
        <v>126</v>
      </c>
      <c r="U41" s="230">
        <v>0</v>
      </c>
      <c r="V41" s="230">
        <f>ROUND(E41*U41,2)</f>
        <v>0</v>
      </c>
      <c r="W41" s="230"/>
      <c r="X41" s="230" t="s">
        <v>127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128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33" t="s">
        <v>120</v>
      </c>
      <c r="B42" s="234" t="s">
        <v>81</v>
      </c>
      <c r="C42" s="252" t="s">
        <v>82</v>
      </c>
      <c r="D42" s="235"/>
      <c r="E42" s="236"/>
      <c r="F42" s="237"/>
      <c r="G42" s="238">
        <f>SUMIF(AG43:AG45,"&lt;&gt;NOR",G43:G45)</f>
        <v>0</v>
      </c>
      <c r="H42" s="232"/>
      <c r="I42" s="232">
        <f>SUM(I43:I45)</f>
        <v>0</v>
      </c>
      <c r="J42" s="232"/>
      <c r="K42" s="232">
        <f>SUM(K43:K45)</f>
        <v>0</v>
      </c>
      <c r="L42" s="232"/>
      <c r="M42" s="232">
        <f>SUM(M43:M45)</f>
        <v>0</v>
      </c>
      <c r="N42" s="232"/>
      <c r="O42" s="232">
        <f>SUM(O43:O45)</f>
        <v>0</v>
      </c>
      <c r="P42" s="232"/>
      <c r="Q42" s="232">
        <f>SUM(Q43:Q45)</f>
        <v>0</v>
      </c>
      <c r="R42" s="232"/>
      <c r="S42" s="232"/>
      <c r="T42" s="232"/>
      <c r="U42" s="232"/>
      <c r="V42" s="232">
        <f>SUM(V43:V45)</f>
        <v>0</v>
      </c>
      <c r="W42" s="232"/>
      <c r="X42" s="232"/>
      <c r="AG42" t="s">
        <v>121</v>
      </c>
    </row>
    <row r="43" spans="1:60" ht="22.5" outlineLevel="1" x14ac:dyDescent="0.2">
      <c r="A43" s="245">
        <v>27</v>
      </c>
      <c r="B43" s="246" t="s">
        <v>279</v>
      </c>
      <c r="C43" s="253" t="s">
        <v>280</v>
      </c>
      <c r="D43" s="247" t="s">
        <v>133</v>
      </c>
      <c r="E43" s="248">
        <v>100</v>
      </c>
      <c r="F43" s="249"/>
      <c r="G43" s="250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21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125</v>
      </c>
      <c r="T43" s="230" t="s">
        <v>126</v>
      </c>
      <c r="U43" s="230">
        <v>0</v>
      </c>
      <c r="V43" s="230">
        <f>ROUND(E43*U43,2)</f>
        <v>0</v>
      </c>
      <c r="W43" s="230"/>
      <c r="X43" s="230" t="s">
        <v>127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128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45">
        <v>28</v>
      </c>
      <c r="B44" s="246" t="s">
        <v>281</v>
      </c>
      <c r="C44" s="253" t="s">
        <v>282</v>
      </c>
      <c r="D44" s="247" t="s">
        <v>133</v>
      </c>
      <c r="E44" s="248">
        <v>54</v>
      </c>
      <c r="F44" s="249"/>
      <c r="G44" s="250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125</v>
      </c>
      <c r="T44" s="230" t="s">
        <v>126</v>
      </c>
      <c r="U44" s="230">
        <v>0</v>
      </c>
      <c r="V44" s="230">
        <f>ROUND(E44*U44,2)</f>
        <v>0</v>
      </c>
      <c r="W44" s="230"/>
      <c r="X44" s="230" t="s">
        <v>127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128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5">
        <v>29</v>
      </c>
      <c r="B45" s="246" t="s">
        <v>283</v>
      </c>
      <c r="C45" s="253" t="s">
        <v>284</v>
      </c>
      <c r="D45" s="247" t="s">
        <v>133</v>
      </c>
      <c r="E45" s="248">
        <v>130</v>
      </c>
      <c r="F45" s="249"/>
      <c r="G45" s="250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21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125</v>
      </c>
      <c r="T45" s="230" t="s">
        <v>126</v>
      </c>
      <c r="U45" s="230">
        <v>0</v>
      </c>
      <c r="V45" s="230">
        <f>ROUND(E45*U45,2)</f>
        <v>0</v>
      </c>
      <c r="W45" s="230"/>
      <c r="X45" s="230" t="s">
        <v>127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128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x14ac:dyDescent="0.2">
      <c r="A46" s="233" t="s">
        <v>120</v>
      </c>
      <c r="B46" s="234" t="s">
        <v>83</v>
      </c>
      <c r="C46" s="252" t="s">
        <v>84</v>
      </c>
      <c r="D46" s="235"/>
      <c r="E46" s="236"/>
      <c r="F46" s="237"/>
      <c r="G46" s="238">
        <f>SUMIF(AG47:AG47,"&lt;&gt;NOR",G47:G47)</f>
        <v>0</v>
      </c>
      <c r="H46" s="232"/>
      <c r="I46" s="232">
        <f>SUM(I47:I47)</f>
        <v>0</v>
      </c>
      <c r="J46" s="232"/>
      <c r="K46" s="232">
        <f>SUM(K47:K47)</f>
        <v>0</v>
      </c>
      <c r="L46" s="232"/>
      <c r="M46" s="232">
        <f>SUM(M47:M47)</f>
        <v>0</v>
      </c>
      <c r="N46" s="232"/>
      <c r="O46" s="232">
        <f>SUM(O47:O47)</f>
        <v>0</v>
      </c>
      <c r="P46" s="232"/>
      <c r="Q46" s="232">
        <f>SUM(Q47:Q47)</f>
        <v>0</v>
      </c>
      <c r="R46" s="232"/>
      <c r="S46" s="232"/>
      <c r="T46" s="232"/>
      <c r="U46" s="232"/>
      <c r="V46" s="232">
        <f>SUM(V47:V47)</f>
        <v>0</v>
      </c>
      <c r="W46" s="232"/>
      <c r="X46" s="232"/>
      <c r="AG46" t="s">
        <v>121</v>
      </c>
    </row>
    <row r="47" spans="1:60" outlineLevel="1" x14ac:dyDescent="0.2">
      <c r="A47" s="245">
        <v>30</v>
      </c>
      <c r="B47" s="246" t="s">
        <v>285</v>
      </c>
      <c r="C47" s="253" t="s">
        <v>286</v>
      </c>
      <c r="D47" s="247" t="s">
        <v>133</v>
      </c>
      <c r="E47" s="248">
        <v>155</v>
      </c>
      <c r="F47" s="249"/>
      <c r="G47" s="250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125</v>
      </c>
      <c r="T47" s="230" t="s">
        <v>126</v>
      </c>
      <c r="U47" s="230">
        <v>0</v>
      </c>
      <c r="V47" s="230">
        <f>ROUND(E47*U47,2)</f>
        <v>0</v>
      </c>
      <c r="W47" s="230"/>
      <c r="X47" s="230" t="s">
        <v>127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128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233" t="s">
        <v>120</v>
      </c>
      <c r="B48" s="234" t="s">
        <v>85</v>
      </c>
      <c r="C48" s="252" t="s">
        <v>86</v>
      </c>
      <c r="D48" s="235"/>
      <c r="E48" s="236"/>
      <c r="F48" s="237"/>
      <c r="G48" s="238">
        <f>SUMIF(AG49:AG66,"&lt;&gt;NOR",G49:G66)</f>
        <v>0</v>
      </c>
      <c r="H48" s="232"/>
      <c r="I48" s="232">
        <f>SUM(I49:I66)</f>
        <v>0</v>
      </c>
      <c r="J48" s="232"/>
      <c r="K48" s="232">
        <f>SUM(K49:K66)</f>
        <v>0</v>
      </c>
      <c r="L48" s="232"/>
      <c r="M48" s="232">
        <f>SUM(M49:M66)</f>
        <v>0</v>
      </c>
      <c r="N48" s="232"/>
      <c r="O48" s="232">
        <f>SUM(O49:O66)</f>
        <v>0</v>
      </c>
      <c r="P48" s="232"/>
      <c r="Q48" s="232">
        <f>SUM(Q49:Q66)</f>
        <v>0</v>
      </c>
      <c r="R48" s="232"/>
      <c r="S48" s="232"/>
      <c r="T48" s="232"/>
      <c r="U48" s="232"/>
      <c r="V48" s="232">
        <f>SUM(V49:V66)</f>
        <v>0</v>
      </c>
      <c r="W48" s="232"/>
      <c r="X48" s="232"/>
      <c r="AG48" t="s">
        <v>121</v>
      </c>
    </row>
    <row r="49" spans="1:60" ht="22.5" outlineLevel="1" x14ac:dyDescent="0.2">
      <c r="A49" s="245">
        <v>31</v>
      </c>
      <c r="B49" s="246" t="s">
        <v>289</v>
      </c>
      <c r="C49" s="253" t="s">
        <v>290</v>
      </c>
      <c r="D49" s="247" t="s">
        <v>124</v>
      </c>
      <c r="E49" s="248">
        <v>3</v>
      </c>
      <c r="F49" s="249"/>
      <c r="G49" s="250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125</v>
      </c>
      <c r="T49" s="230" t="s">
        <v>126</v>
      </c>
      <c r="U49" s="230">
        <v>0</v>
      </c>
      <c r="V49" s="230">
        <f>ROUND(E49*U49,2)</f>
        <v>0</v>
      </c>
      <c r="W49" s="230"/>
      <c r="X49" s="230" t="s">
        <v>127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128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5">
        <v>32</v>
      </c>
      <c r="B50" s="246" t="s">
        <v>295</v>
      </c>
      <c r="C50" s="253" t="s">
        <v>296</v>
      </c>
      <c r="D50" s="247" t="s">
        <v>124</v>
      </c>
      <c r="E50" s="248">
        <v>1</v>
      </c>
      <c r="F50" s="249"/>
      <c r="G50" s="250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21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125</v>
      </c>
      <c r="T50" s="230" t="s">
        <v>126</v>
      </c>
      <c r="U50" s="230">
        <v>0</v>
      </c>
      <c r="V50" s="230">
        <f>ROUND(E50*U50,2)</f>
        <v>0</v>
      </c>
      <c r="W50" s="230"/>
      <c r="X50" s="230" t="s">
        <v>127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128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5">
        <v>33</v>
      </c>
      <c r="B51" s="246" t="s">
        <v>299</v>
      </c>
      <c r="C51" s="253" t="s">
        <v>300</v>
      </c>
      <c r="D51" s="247" t="s">
        <v>124</v>
      </c>
      <c r="E51" s="248">
        <v>5</v>
      </c>
      <c r="F51" s="249"/>
      <c r="G51" s="250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21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125</v>
      </c>
      <c r="T51" s="230" t="s">
        <v>126</v>
      </c>
      <c r="U51" s="230">
        <v>0</v>
      </c>
      <c r="V51" s="230">
        <f>ROUND(E51*U51,2)</f>
        <v>0</v>
      </c>
      <c r="W51" s="230"/>
      <c r="X51" s="230" t="s">
        <v>127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128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5">
        <v>34</v>
      </c>
      <c r="B52" s="246" t="s">
        <v>321</v>
      </c>
      <c r="C52" s="253" t="s">
        <v>322</v>
      </c>
      <c r="D52" s="247" t="s">
        <v>124</v>
      </c>
      <c r="E52" s="248">
        <v>1</v>
      </c>
      <c r="F52" s="249"/>
      <c r="G52" s="250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21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125</v>
      </c>
      <c r="T52" s="230" t="s">
        <v>126</v>
      </c>
      <c r="U52" s="230">
        <v>0</v>
      </c>
      <c r="V52" s="230">
        <f>ROUND(E52*U52,2)</f>
        <v>0</v>
      </c>
      <c r="W52" s="230"/>
      <c r="X52" s="230" t="s">
        <v>127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128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5">
        <v>35</v>
      </c>
      <c r="B53" s="246" t="s">
        <v>324</v>
      </c>
      <c r="C53" s="253" t="s">
        <v>325</v>
      </c>
      <c r="D53" s="247" t="s">
        <v>124</v>
      </c>
      <c r="E53" s="248">
        <v>1</v>
      </c>
      <c r="F53" s="249"/>
      <c r="G53" s="250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125</v>
      </c>
      <c r="T53" s="230" t="s">
        <v>126</v>
      </c>
      <c r="U53" s="230">
        <v>0</v>
      </c>
      <c r="V53" s="230">
        <f>ROUND(E53*U53,2)</f>
        <v>0</v>
      </c>
      <c r="W53" s="230"/>
      <c r="X53" s="230" t="s">
        <v>127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128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5">
        <v>36</v>
      </c>
      <c r="B54" s="246" t="s">
        <v>326</v>
      </c>
      <c r="C54" s="253" t="s">
        <v>327</v>
      </c>
      <c r="D54" s="247" t="s">
        <v>190</v>
      </c>
      <c r="E54" s="248">
        <v>15</v>
      </c>
      <c r="F54" s="249"/>
      <c r="G54" s="250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21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125</v>
      </c>
      <c r="T54" s="230" t="s">
        <v>126</v>
      </c>
      <c r="U54" s="230">
        <v>0</v>
      </c>
      <c r="V54" s="230">
        <f>ROUND(E54*U54,2)</f>
        <v>0</v>
      </c>
      <c r="W54" s="230"/>
      <c r="X54" s="230" t="s">
        <v>127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128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45">
        <v>37</v>
      </c>
      <c r="B55" s="246" t="s">
        <v>330</v>
      </c>
      <c r="C55" s="253" t="s">
        <v>331</v>
      </c>
      <c r="D55" s="247" t="s">
        <v>124</v>
      </c>
      <c r="E55" s="248">
        <v>28</v>
      </c>
      <c r="F55" s="249"/>
      <c r="G55" s="250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125</v>
      </c>
      <c r="T55" s="230" t="s">
        <v>126</v>
      </c>
      <c r="U55" s="230">
        <v>0</v>
      </c>
      <c r="V55" s="230">
        <f>ROUND(E55*U55,2)</f>
        <v>0</v>
      </c>
      <c r="W55" s="230"/>
      <c r="X55" s="230" t="s">
        <v>127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128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5">
        <v>38</v>
      </c>
      <c r="B56" s="246" t="s">
        <v>334</v>
      </c>
      <c r="C56" s="253" t="s">
        <v>335</v>
      </c>
      <c r="D56" s="247" t="s">
        <v>124</v>
      </c>
      <c r="E56" s="248">
        <v>4</v>
      </c>
      <c r="F56" s="249"/>
      <c r="G56" s="250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21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125</v>
      </c>
      <c r="T56" s="230" t="s">
        <v>126</v>
      </c>
      <c r="U56" s="230">
        <v>0</v>
      </c>
      <c r="V56" s="230">
        <f>ROUND(E56*U56,2)</f>
        <v>0</v>
      </c>
      <c r="W56" s="230"/>
      <c r="X56" s="230" t="s">
        <v>127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128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2.5" outlineLevel="1" x14ac:dyDescent="0.2">
      <c r="A57" s="245">
        <v>39</v>
      </c>
      <c r="B57" s="246" t="s">
        <v>336</v>
      </c>
      <c r="C57" s="253" t="s">
        <v>337</v>
      </c>
      <c r="D57" s="247" t="s">
        <v>124</v>
      </c>
      <c r="E57" s="248">
        <v>14</v>
      </c>
      <c r="F57" s="249"/>
      <c r="G57" s="250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21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125</v>
      </c>
      <c r="T57" s="230" t="s">
        <v>126</v>
      </c>
      <c r="U57" s="230">
        <v>0</v>
      </c>
      <c r="V57" s="230">
        <f>ROUND(E57*U57,2)</f>
        <v>0</v>
      </c>
      <c r="W57" s="230"/>
      <c r="X57" s="230" t="s">
        <v>127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128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22.5" outlineLevel="1" x14ac:dyDescent="0.2">
      <c r="A58" s="245">
        <v>40</v>
      </c>
      <c r="B58" s="246" t="s">
        <v>338</v>
      </c>
      <c r="C58" s="253" t="s">
        <v>339</v>
      </c>
      <c r="D58" s="247" t="s">
        <v>124</v>
      </c>
      <c r="E58" s="248">
        <v>12</v>
      </c>
      <c r="F58" s="249"/>
      <c r="G58" s="250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21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125</v>
      </c>
      <c r="T58" s="230" t="s">
        <v>126</v>
      </c>
      <c r="U58" s="230">
        <v>0</v>
      </c>
      <c r="V58" s="230">
        <f>ROUND(E58*U58,2)</f>
        <v>0</v>
      </c>
      <c r="W58" s="230"/>
      <c r="X58" s="230" t="s">
        <v>127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128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33.75" outlineLevel="1" x14ac:dyDescent="0.2">
      <c r="A59" s="245">
        <v>41</v>
      </c>
      <c r="B59" s="246" t="s">
        <v>342</v>
      </c>
      <c r="C59" s="253" t="s">
        <v>343</v>
      </c>
      <c r="D59" s="247" t="s">
        <v>124</v>
      </c>
      <c r="E59" s="248">
        <v>12</v>
      </c>
      <c r="F59" s="249"/>
      <c r="G59" s="250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21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125</v>
      </c>
      <c r="T59" s="230" t="s">
        <v>126</v>
      </c>
      <c r="U59" s="230">
        <v>0</v>
      </c>
      <c r="V59" s="230">
        <f>ROUND(E59*U59,2)</f>
        <v>0</v>
      </c>
      <c r="W59" s="230"/>
      <c r="X59" s="230" t="s">
        <v>127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128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5">
        <v>42</v>
      </c>
      <c r="B60" s="246" t="s">
        <v>344</v>
      </c>
      <c r="C60" s="253" t="s">
        <v>345</v>
      </c>
      <c r="D60" s="247" t="s">
        <v>190</v>
      </c>
      <c r="E60" s="248">
        <v>30</v>
      </c>
      <c r="F60" s="249"/>
      <c r="G60" s="250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21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125</v>
      </c>
      <c r="T60" s="230" t="s">
        <v>126</v>
      </c>
      <c r="U60" s="230">
        <v>0</v>
      </c>
      <c r="V60" s="230">
        <f>ROUND(E60*U60,2)</f>
        <v>0</v>
      </c>
      <c r="W60" s="230"/>
      <c r="X60" s="230" t="s">
        <v>127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128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5">
        <v>43</v>
      </c>
      <c r="B61" s="246" t="s">
        <v>346</v>
      </c>
      <c r="C61" s="253" t="s">
        <v>347</v>
      </c>
      <c r="D61" s="247" t="s">
        <v>190</v>
      </c>
      <c r="E61" s="248">
        <v>25</v>
      </c>
      <c r="F61" s="249"/>
      <c r="G61" s="250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21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125</v>
      </c>
      <c r="T61" s="230" t="s">
        <v>126</v>
      </c>
      <c r="U61" s="230">
        <v>0</v>
      </c>
      <c r="V61" s="230">
        <f>ROUND(E61*U61,2)</f>
        <v>0</v>
      </c>
      <c r="W61" s="230"/>
      <c r="X61" s="230" t="s">
        <v>127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128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5">
        <v>44</v>
      </c>
      <c r="B62" s="246" t="s">
        <v>348</v>
      </c>
      <c r="C62" s="253" t="s">
        <v>349</v>
      </c>
      <c r="D62" s="247" t="s">
        <v>124</v>
      </c>
      <c r="E62" s="248">
        <v>7</v>
      </c>
      <c r="F62" s="249"/>
      <c r="G62" s="250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21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125</v>
      </c>
      <c r="T62" s="230" t="s">
        <v>126</v>
      </c>
      <c r="U62" s="230">
        <v>0</v>
      </c>
      <c r="V62" s="230">
        <f>ROUND(E62*U62,2)</f>
        <v>0</v>
      </c>
      <c r="W62" s="230"/>
      <c r="X62" s="230" t="s">
        <v>127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128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5">
        <v>45</v>
      </c>
      <c r="B63" s="246" t="s">
        <v>350</v>
      </c>
      <c r="C63" s="253" t="s">
        <v>351</v>
      </c>
      <c r="D63" s="247" t="s">
        <v>124</v>
      </c>
      <c r="E63" s="248">
        <v>13</v>
      </c>
      <c r="F63" s="249"/>
      <c r="G63" s="250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21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125</v>
      </c>
      <c r="T63" s="230" t="s">
        <v>126</v>
      </c>
      <c r="U63" s="230">
        <v>0</v>
      </c>
      <c r="V63" s="230">
        <f>ROUND(E63*U63,2)</f>
        <v>0</v>
      </c>
      <c r="W63" s="230"/>
      <c r="X63" s="230" t="s">
        <v>127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128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5">
        <v>46</v>
      </c>
      <c r="B64" s="246" t="s">
        <v>352</v>
      </c>
      <c r="C64" s="253" t="s">
        <v>353</v>
      </c>
      <c r="D64" s="247" t="s">
        <v>156</v>
      </c>
      <c r="E64" s="248">
        <v>1</v>
      </c>
      <c r="F64" s="249"/>
      <c r="G64" s="250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21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125</v>
      </c>
      <c r="T64" s="230" t="s">
        <v>126</v>
      </c>
      <c r="U64" s="230">
        <v>0</v>
      </c>
      <c r="V64" s="230">
        <f>ROUND(E64*U64,2)</f>
        <v>0</v>
      </c>
      <c r="W64" s="230"/>
      <c r="X64" s="230" t="s">
        <v>127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128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5">
        <v>47</v>
      </c>
      <c r="B65" s="246" t="s">
        <v>354</v>
      </c>
      <c r="C65" s="253" t="s">
        <v>388</v>
      </c>
      <c r="D65" s="247" t="s">
        <v>156</v>
      </c>
      <c r="E65" s="248">
        <v>1</v>
      </c>
      <c r="F65" s="249"/>
      <c r="G65" s="250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21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125</v>
      </c>
      <c r="T65" s="230" t="s">
        <v>126</v>
      </c>
      <c r="U65" s="230">
        <v>0</v>
      </c>
      <c r="V65" s="230">
        <f>ROUND(E65*U65,2)</f>
        <v>0</v>
      </c>
      <c r="W65" s="230"/>
      <c r="X65" s="230" t="s">
        <v>127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128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39">
        <v>48</v>
      </c>
      <c r="B66" s="240" t="s">
        <v>356</v>
      </c>
      <c r="C66" s="254" t="s">
        <v>357</v>
      </c>
      <c r="D66" s="241" t="s">
        <v>124</v>
      </c>
      <c r="E66" s="242">
        <v>1</v>
      </c>
      <c r="F66" s="243"/>
      <c r="G66" s="244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21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125</v>
      </c>
      <c r="T66" s="230" t="s">
        <v>126</v>
      </c>
      <c r="U66" s="230">
        <v>0</v>
      </c>
      <c r="V66" s="230">
        <f>ROUND(E66*U66,2)</f>
        <v>0</v>
      </c>
      <c r="W66" s="230"/>
      <c r="X66" s="230" t="s">
        <v>127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128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x14ac:dyDescent="0.2">
      <c r="A67" s="3"/>
      <c r="B67" s="4"/>
      <c r="C67" s="255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E67">
        <v>15</v>
      </c>
      <c r="AF67">
        <v>21</v>
      </c>
      <c r="AG67" t="s">
        <v>107</v>
      </c>
    </row>
    <row r="68" spans="1:60" x14ac:dyDescent="0.2">
      <c r="A68" s="216"/>
      <c r="B68" s="217" t="s">
        <v>31</v>
      </c>
      <c r="C68" s="256"/>
      <c r="D68" s="218"/>
      <c r="E68" s="219"/>
      <c r="F68" s="219"/>
      <c r="G68" s="251">
        <f>G8+G14+G25+G27+G31+G33+G36+G38+G42+G46+G48</f>
        <v>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AE68">
        <f>SUMIF(L7:L66,AE67,G7:G66)</f>
        <v>0</v>
      </c>
      <c r="AF68">
        <f>SUMIF(L7:L66,AF67,G7:G66)</f>
        <v>0</v>
      </c>
      <c r="AG68" t="s">
        <v>368</v>
      </c>
    </row>
    <row r="69" spans="1:60" x14ac:dyDescent="0.2">
      <c r="A69" s="3"/>
      <c r="B69" s="4"/>
      <c r="C69" s="255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60" x14ac:dyDescent="0.2">
      <c r="A70" s="3"/>
      <c r="B70" s="4"/>
      <c r="C70" s="255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60" x14ac:dyDescent="0.2">
      <c r="A71" s="220" t="s">
        <v>369</v>
      </c>
      <c r="B71" s="220"/>
      <c r="C71" s="257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60" x14ac:dyDescent="0.2">
      <c r="A72" s="221"/>
      <c r="B72" s="222"/>
      <c r="C72" s="258"/>
      <c r="D72" s="222"/>
      <c r="E72" s="222"/>
      <c r="F72" s="222"/>
      <c r="G72" s="22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G72" t="s">
        <v>370</v>
      </c>
    </row>
    <row r="73" spans="1:60" x14ac:dyDescent="0.2">
      <c r="A73" s="224"/>
      <c r="B73" s="225"/>
      <c r="C73" s="259"/>
      <c r="D73" s="225"/>
      <c r="E73" s="225"/>
      <c r="F73" s="225"/>
      <c r="G73" s="226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24"/>
      <c r="B74" s="225"/>
      <c r="C74" s="259"/>
      <c r="D74" s="225"/>
      <c r="E74" s="225"/>
      <c r="F74" s="225"/>
      <c r="G74" s="226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24"/>
      <c r="B75" s="225"/>
      <c r="C75" s="259"/>
      <c r="D75" s="225"/>
      <c r="E75" s="225"/>
      <c r="F75" s="225"/>
      <c r="G75" s="226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27"/>
      <c r="B76" s="228"/>
      <c r="C76" s="260"/>
      <c r="D76" s="228"/>
      <c r="E76" s="228"/>
      <c r="F76" s="228"/>
      <c r="G76" s="229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3"/>
      <c r="B77" s="4"/>
      <c r="C77" s="255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C78" s="261"/>
      <c r="D78" s="10"/>
      <c r="AG78" t="s">
        <v>371</v>
      </c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71:C71"/>
    <mergeCell ref="A72:G7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02 Pol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'02 02 Pol'!Názvy_tisku</vt:lpstr>
      <vt:lpstr>oadresa</vt:lpstr>
      <vt:lpstr>Stavba!Objednatel</vt:lpstr>
      <vt:lpstr>Stavba!Objekt</vt:lpstr>
      <vt:lpstr>'01 02 Pol'!Oblast_tisku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</dc:creator>
  <cp:lastModifiedBy>ROZPOCTY</cp:lastModifiedBy>
  <cp:lastPrinted>2019-03-19T12:27:02Z</cp:lastPrinted>
  <dcterms:created xsi:type="dcterms:W3CDTF">2009-04-08T07:15:50Z</dcterms:created>
  <dcterms:modified xsi:type="dcterms:W3CDTF">2021-06-24T12:12:03Z</dcterms:modified>
</cp:coreProperties>
</file>