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1 2021028-0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2021028-001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2021028-001 Pol'!$A$1:$X$153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 l="1"/>
  <c r="I20" i="1" s="1"/>
  <c r="I62" i="1"/>
  <c r="I61" i="1"/>
  <c r="I60" i="1"/>
  <c r="I59" i="1"/>
  <c r="I58" i="1"/>
  <c r="I16" i="1" s="1"/>
  <c r="I57" i="1"/>
  <c r="I56" i="1"/>
  <c r="I55" i="1"/>
  <c r="I54" i="1"/>
  <c r="I53" i="1"/>
  <c r="I52" i="1"/>
  <c r="I51" i="1"/>
  <c r="I50" i="1"/>
  <c r="G42" i="1"/>
  <c r="F42" i="1"/>
  <c r="H42" i="1" s="1"/>
  <c r="I42" i="1" s="1"/>
  <c r="G41" i="1"/>
  <c r="F41" i="1"/>
  <c r="G39" i="1"/>
  <c r="F39" i="1"/>
  <c r="G152" i="12"/>
  <c r="BA141" i="12"/>
  <c r="BA136" i="12"/>
  <c r="BA54" i="12"/>
  <c r="BA51" i="12"/>
  <c r="BA14" i="12"/>
  <c r="BA10" i="12"/>
  <c r="G9" i="12"/>
  <c r="M9" i="12" s="1"/>
  <c r="I9" i="12"/>
  <c r="I8" i="12" s="1"/>
  <c r="K9" i="12"/>
  <c r="O9" i="12"/>
  <c r="Q9" i="12"/>
  <c r="Q8" i="12" s="1"/>
  <c r="V9" i="12"/>
  <c r="V8" i="12" s="1"/>
  <c r="G11" i="12"/>
  <c r="I11" i="12"/>
  <c r="K11" i="12"/>
  <c r="K8" i="12" s="1"/>
  <c r="M11" i="12"/>
  <c r="O11" i="12"/>
  <c r="Q11" i="12"/>
  <c r="V11" i="12"/>
  <c r="G13" i="12"/>
  <c r="I13" i="12"/>
  <c r="K13" i="12"/>
  <c r="M13" i="12"/>
  <c r="O13" i="12"/>
  <c r="O8" i="12" s="1"/>
  <c r="Q13" i="12"/>
  <c r="V13" i="12"/>
  <c r="G15" i="12"/>
  <c r="I15" i="12"/>
  <c r="K15" i="12"/>
  <c r="M15" i="12"/>
  <c r="O15" i="12"/>
  <c r="Q15" i="12"/>
  <c r="V15" i="12"/>
  <c r="G20" i="12"/>
  <c r="I20" i="12"/>
  <c r="K20" i="12"/>
  <c r="M20" i="12"/>
  <c r="O20" i="12"/>
  <c r="Q20" i="12"/>
  <c r="V20" i="12"/>
  <c r="G23" i="12"/>
  <c r="M23" i="12" s="1"/>
  <c r="I23" i="12"/>
  <c r="K23" i="12"/>
  <c r="O23" i="12"/>
  <c r="Q23" i="12"/>
  <c r="V23" i="12"/>
  <c r="G26" i="12"/>
  <c r="M26" i="12" s="1"/>
  <c r="I26" i="12"/>
  <c r="K26" i="12"/>
  <c r="O26" i="12"/>
  <c r="Q26" i="12"/>
  <c r="V26" i="12"/>
  <c r="G31" i="12"/>
  <c r="M31" i="12" s="1"/>
  <c r="I31" i="12"/>
  <c r="K31" i="12"/>
  <c r="O31" i="12"/>
  <c r="Q31" i="12"/>
  <c r="V31" i="12"/>
  <c r="G35" i="12"/>
  <c r="M35" i="12" s="1"/>
  <c r="I35" i="12"/>
  <c r="K35" i="12"/>
  <c r="O35" i="12"/>
  <c r="Q35" i="12"/>
  <c r="V35" i="12"/>
  <c r="G39" i="12"/>
  <c r="I39" i="12"/>
  <c r="K39" i="12"/>
  <c r="M39" i="12"/>
  <c r="O39" i="12"/>
  <c r="Q39" i="12"/>
  <c r="V39" i="12"/>
  <c r="G41" i="12"/>
  <c r="I41" i="12"/>
  <c r="K41" i="12"/>
  <c r="M41" i="12"/>
  <c r="O41" i="12"/>
  <c r="Q41" i="12"/>
  <c r="V41" i="12"/>
  <c r="G45" i="12"/>
  <c r="G8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G48" i="12"/>
  <c r="I48" i="12"/>
  <c r="K48" i="12"/>
  <c r="M48" i="12"/>
  <c r="O48" i="12"/>
  <c r="O47" i="12" s="1"/>
  <c r="Q48" i="12"/>
  <c r="Q47" i="12" s="1"/>
  <c r="V48" i="12"/>
  <c r="G50" i="12"/>
  <c r="I50" i="12"/>
  <c r="I47" i="12" s="1"/>
  <c r="K50" i="12"/>
  <c r="M50" i="12"/>
  <c r="O50" i="12"/>
  <c r="Q50" i="12"/>
  <c r="V50" i="12"/>
  <c r="G53" i="12"/>
  <c r="I53" i="12"/>
  <c r="K53" i="12"/>
  <c r="K47" i="12" s="1"/>
  <c r="M53" i="12"/>
  <c r="O53" i="12"/>
  <c r="Q53" i="12"/>
  <c r="V53" i="12"/>
  <c r="G56" i="12"/>
  <c r="M56" i="12" s="1"/>
  <c r="I56" i="12"/>
  <c r="K56" i="12"/>
  <c r="O56" i="12"/>
  <c r="Q56" i="12"/>
  <c r="V56" i="12"/>
  <c r="V47" i="12" s="1"/>
  <c r="G59" i="12"/>
  <c r="M59" i="12" s="1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4" i="12"/>
  <c r="I64" i="12"/>
  <c r="K64" i="12"/>
  <c r="K63" i="12" s="1"/>
  <c r="M64" i="12"/>
  <c r="O64" i="12"/>
  <c r="O63" i="12" s="1"/>
  <c r="Q64" i="12"/>
  <c r="Q63" i="12" s="1"/>
  <c r="V64" i="12"/>
  <c r="V63" i="12" s="1"/>
  <c r="G66" i="12"/>
  <c r="I66" i="12"/>
  <c r="K66" i="12"/>
  <c r="M66" i="12"/>
  <c r="O66" i="12"/>
  <c r="Q66" i="12"/>
  <c r="V66" i="12"/>
  <c r="G69" i="12"/>
  <c r="G63" i="12" s="1"/>
  <c r="I69" i="12"/>
  <c r="I63" i="12" s="1"/>
  <c r="K69" i="12"/>
  <c r="O69" i="12"/>
  <c r="Q69" i="12"/>
  <c r="V69" i="12"/>
  <c r="G71" i="12"/>
  <c r="G70" i="12" s="1"/>
  <c r="I71" i="12"/>
  <c r="I70" i="12" s="1"/>
  <c r="K71" i="12"/>
  <c r="K70" i="12" s="1"/>
  <c r="O71" i="12"/>
  <c r="O70" i="12" s="1"/>
  <c r="Q71" i="12"/>
  <c r="V71" i="12"/>
  <c r="V70" i="12" s="1"/>
  <c r="G74" i="12"/>
  <c r="I74" i="12"/>
  <c r="K74" i="12"/>
  <c r="M74" i="12"/>
  <c r="O74" i="12"/>
  <c r="Q74" i="12"/>
  <c r="Q70" i="12" s="1"/>
  <c r="V74" i="12"/>
  <c r="G77" i="12"/>
  <c r="I77" i="12"/>
  <c r="K77" i="12"/>
  <c r="M77" i="12"/>
  <c r="O77" i="12"/>
  <c r="Q77" i="12"/>
  <c r="V77" i="12"/>
  <c r="G80" i="12"/>
  <c r="I80" i="12"/>
  <c r="K80" i="12"/>
  <c r="M80" i="12"/>
  <c r="O80" i="12"/>
  <c r="Q80" i="12"/>
  <c r="V80" i="12"/>
  <c r="G82" i="12"/>
  <c r="M82" i="12" s="1"/>
  <c r="I82" i="12"/>
  <c r="K82" i="12"/>
  <c r="O82" i="12"/>
  <c r="Q82" i="12"/>
  <c r="V82" i="12"/>
  <c r="G83" i="12"/>
  <c r="I83" i="12"/>
  <c r="K83" i="12"/>
  <c r="G84" i="12"/>
  <c r="M84" i="12" s="1"/>
  <c r="I84" i="12"/>
  <c r="K84" i="12"/>
  <c r="O84" i="12"/>
  <c r="O83" i="12" s="1"/>
  <c r="Q84" i="12"/>
  <c r="Q83" i="12" s="1"/>
  <c r="V84" i="12"/>
  <c r="V83" i="12" s="1"/>
  <c r="G87" i="12"/>
  <c r="M87" i="12" s="1"/>
  <c r="I87" i="12"/>
  <c r="K87" i="12"/>
  <c r="O87" i="12"/>
  <c r="Q87" i="12"/>
  <c r="V87" i="12"/>
  <c r="K90" i="12"/>
  <c r="M90" i="12"/>
  <c r="O90" i="12"/>
  <c r="Q90" i="12"/>
  <c r="V90" i="12"/>
  <c r="G91" i="12"/>
  <c r="G90" i="12" s="1"/>
  <c r="I91" i="12"/>
  <c r="I90" i="12" s="1"/>
  <c r="K91" i="12"/>
  <c r="M91" i="12"/>
  <c r="O91" i="12"/>
  <c r="Q91" i="12"/>
  <c r="V91" i="12"/>
  <c r="G93" i="12"/>
  <c r="I93" i="12"/>
  <c r="K93" i="12"/>
  <c r="O93" i="12"/>
  <c r="G94" i="12"/>
  <c r="M94" i="12" s="1"/>
  <c r="M93" i="12" s="1"/>
  <c r="I94" i="12"/>
  <c r="K94" i="12"/>
  <c r="O94" i="12"/>
  <c r="Q94" i="12"/>
  <c r="Q93" i="12" s="1"/>
  <c r="V94" i="12"/>
  <c r="V93" i="12" s="1"/>
  <c r="G96" i="12"/>
  <c r="I96" i="12"/>
  <c r="K96" i="12"/>
  <c r="G97" i="12"/>
  <c r="I97" i="12"/>
  <c r="K97" i="12"/>
  <c r="M97" i="12"/>
  <c r="M96" i="12" s="1"/>
  <c r="O97" i="12"/>
  <c r="O96" i="12" s="1"/>
  <c r="Q97" i="12"/>
  <c r="Q96" i="12" s="1"/>
  <c r="V97" i="12"/>
  <c r="V96" i="12" s="1"/>
  <c r="G99" i="12"/>
  <c r="G100" i="12"/>
  <c r="I100" i="12"/>
  <c r="I99" i="12" s="1"/>
  <c r="K100" i="12"/>
  <c r="K99" i="12" s="1"/>
  <c r="M100" i="12"/>
  <c r="M99" i="12" s="1"/>
  <c r="O100" i="12"/>
  <c r="O99" i="12" s="1"/>
  <c r="Q100" i="12"/>
  <c r="Q99" i="12" s="1"/>
  <c r="V100" i="12"/>
  <c r="V99" i="12" s="1"/>
  <c r="G103" i="12"/>
  <c r="G102" i="12" s="1"/>
  <c r="I103" i="12"/>
  <c r="I102" i="12" s="1"/>
  <c r="K103" i="12"/>
  <c r="K102" i="12" s="1"/>
  <c r="O103" i="12"/>
  <c r="O102" i="12" s="1"/>
  <c r="Q103" i="12"/>
  <c r="Q102" i="12" s="1"/>
  <c r="V103" i="12"/>
  <c r="G107" i="12"/>
  <c r="M107" i="12" s="1"/>
  <c r="I107" i="12"/>
  <c r="K107" i="12"/>
  <c r="O107" i="12"/>
  <c r="Q107" i="12"/>
  <c r="V107" i="12"/>
  <c r="V102" i="12" s="1"/>
  <c r="G110" i="12"/>
  <c r="I110" i="12"/>
  <c r="K110" i="12"/>
  <c r="K109" i="12" s="1"/>
  <c r="M110" i="12"/>
  <c r="O110" i="12"/>
  <c r="O109" i="12" s="1"/>
  <c r="Q110" i="12"/>
  <c r="Q109" i="12" s="1"/>
  <c r="V110" i="12"/>
  <c r="V109" i="12" s="1"/>
  <c r="G113" i="12"/>
  <c r="I113" i="12"/>
  <c r="K113" i="12"/>
  <c r="M113" i="12"/>
  <c r="O113" i="12"/>
  <c r="Q113" i="12"/>
  <c r="V113" i="12"/>
  <c r="G115" i="12"/>
  <c r="G109" i="12" s="1"/>
  <c r="I115" i="12"/>
  <c r="I109" i="12" s="1"/>
  <c r="K115" i="12"/>
  <c r="O115" i="12"/>
  <c r="Q115" i="12"/>
  <c r="V115" i="12"/>
  <c r="G118" i="12"/>
  <c r="M118" i="12" s="1"/>
  <c r="I118" i="12"/>
  <c r="K118" i="12"/>
  <c r="O118" i="12"/>
  <c r="Q118" i="12"/>
  <c r="V118" i="12"/>
  <c r="G121" i="12"/>
  <c r="AF152" i="12" s="1"/>
  <c r="I121" i="12"/>
  <c r="K121" i="12"/>
  <c r="O121" i="12"/>
  <c r="Q121" i="12"/>
  <c r="V121" i="12"/>
  <c r="Q123" i="12"/>
  <c r="G124" i="12"/>
  <c r="G123" i="12" s="1"/>
  <c r="I124" i="12"/>
  <c r="I123" i="12" s="1"/>
  <c r="K124" i="12"/>
  <c r="K123" i="12" s="1"/>
  <c r="O124" i="12"/>
  <c r="Q124" i="12"/>
  <c r="V124" i="12"/>
  <c r="G125" i="12"/>
  <c r="I125" i="12"/>
  <c r="K125" i="12"/>
  <c r="M125" i="12"/>
  <c r="O125" i="12"/>
  <c r="Q125" i="12"/>
  <c r="V125" i="12"/>
  <c r="G126" i="12"/>
  <c r="I126" i="12"/>
  <c r="K126" i="12"/>
  <c r="M126" i="12"/>
  <c r="O126" i="12"/>
  <c r="Q126" i="12"/>
  <c r="V126" i="12"/>
  <c r="V123" i="12" s="1"/>
  <c r="G128" i="12"/>
  <c r="I128" i="12"/>
  <c r="K128" i="12"/>
  <c r="M128" i="12"/>
  <c r="O128" i="12"/>
  <c r="Q128" i="12"/>
  <c r="V128" i="12"/>
  <c r="G130" i="12"/>
  <c r="M130" i="12" s="1"/>
  <c r="I130" i="12"/>
  <c r="K130" i="12"/>
  <c r="O130" i="12"/>
  <c r="Q130" i="12"/>
  <c r="V130" i="12"/>
  <c r="G132" i="12"/>
  <c r="M132" i="12" s="1"/>
  <c r="I132" i="12"/>
  <c r="K132" i="12"/>
  <c r="O132" i="12"/>
  <c r="Q132" i="12"/>
  <c r="V132" i="12"/>
  <c r="G133" i="12"/>
  <c r="I133" i="12"/>
  <c r="K133" i="12"/>
  <c r="M133" i="12"/>
  <c r="O133" i="12"/>
  <c r="O123" i="12" s="1"/>
  <c r="Q133" i="12"/>
  <c r="V133" i="12"/>
  <c r="G134" i="12"/>
  <c r="I134" i="12"/>
  <c r="K134" i="12"/>
  <c r="M134" i="12"/>
  <c r="O134" i="12"/>
  <c r="Q134" i="12"/>
  <c r="V134" i="12"/>
  <c r="G135" i="12"/>
  <c r="M135" i="12" s="1"/>
  <c r="I135" i="12"/>
  <c r="K135" i="12"/>
  <c r="O135" i="12"/>
  <c r="Q135" i="12"/>
  <c r="V135" i="12"/>
  <c r="G137" i="12"/>
  <c r="M137" i="12" s="1"/>
  <c r="I137" i="12"/>
  <c r="K137" i="12"/>
  <c r="O137" i="12"/>
  <c r="Q137" i="12"/>
  <c r="V137" i="12"/>
  <c r="G139" i="12"/>
  <c r="K139" i="12"/>
  <c r="G140" i="12"/>
  <c r="I140" i="12"/>
  <c r="K140" i="12"/>
  <c r="M140" i="12"/>
  <c r="O140" i="12"/>
  <c r="O139" i="12" s="1"/>
  <c r="Q140" i="12"/>
  <c r="Q139" i="12" s="1"/>
  <c r="V140" i="12"/>
  <c r="V139" i="12" s="1"/>
  <c r="G142" i="12"/>
  <c r="M142" i="12" s="1"/>
  <c r="I142" i="12"/>
  <c r="K142" i="12"/>
  <c r="O142" i="12"/>
  <c r="Q142" i="12"/>
  <c r="V142" i="12"/>
  <c r="G143" i="12"/>
  <c r="I143" i="12"/>
  <c r="I139" i="12" s="1"/>
  <c r="K143" i="12"/>
  <c r="M143" i="12"/>
  <c r="O143" i="12"/>
  <c r="Q143" i="12"/>
  <c r="V143" i="12"/>
  <c r="G144" i="12"/>
  <c r="I144" i="12"/>
  <c r="K144" i="12"/>
  <c r="M144" i="12"/>
  <c r="O144" i="12"/>
  <c r="Q144" i="12"/>
  <c r="V144" i="12"/>
  <c r="G145" i="12"/>
  <c r="I145" i="12"/>
  <c r="K145" i="12"/>
  <c r="M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I147" i="12"/>
  <c r="G148" i="12"/>
  <c r="I148" i="12"/>
  <c r="K148" i="12"/>
  <c r="K147" i="12" s="1"/>
  <c r="M148" i="12"/>
  <c r="M147" i="12" s="1"/>
  <c r="O148" i="12"/>
  <c r="O147" i="12" s="1"/>
  <c r="Q148" i="12"/>
  <c r="Q147" i="12" s="1"/>
  <c r="V148" i="12"/>
  <c r="V147" i="12" s="1"/>
  <c r="G149" i="12"/>
  <c r="I149" i="12"/>
  <c r="K149" i="12"/>
  <c r="M149" i="12"/>
  <c r="O149" i="12"/>
  <c r="Q149" i="12"/>
  <c r="V149" i="12"/>
  <c r="G150" i="12"/>
  <c r="I150" i="12"/>
  <c r="K150" i="12"/>
  <c r="M150" i="12"/>
  <c r="O150" i="12"/>
  <c r="Q150" i="12"/>
  <c r="V150" i="12"/>
  <c r="AE152" i="12"/>
  <c r="I19" i="1"/>
  <c r="I18" i="1"/>
  <c r="F43" i="1"/>
  <c r="G23" i="1" s="1"/>
  <c r="G43" i="1"/>
  <c r="G25" i="1" s="1"/>
  <c r="A25" i="1" s="1"/>
  <c r="A26" i="1" s="1"/>
  <c r="G26" i="1" s="1"/>
  <c r="H40" i="1"/>
  <c r="H39" i="1"/>
  <c r="I39" i="1" s="1"/>
  <c r="I43" i="1" s="1"/>
  <c r="I17" i="1" l="1"/>
  <c r="I21" i="1" s="1"/>
  <c r="I64" i="1"/>
  <c r="J62" i="1" s="1"/>
  <c r="H41" i="1"/>
  <c r="I41" i="1" s="1"/>
  <c r="A23" i="1"/>
  <c r="A24" i="1" s="1"/>
  <c r="G24" i="1" s="1"/>
  <c r="A27" i="1" s="1"/>
  <c r="A29" i="1" s="1"/>
  <c r="G29" i="1" s="1"/>
  <c r="G27" i="1" s="1"/>
  <c r="G28" i="1"/>
  <c r="M47" i="12"/>
  <c r="M83" i="12"/>
  <c r="M8" i="12"/>
  <c r="M139" i="12"/>
  <c r="M124" i="12"/>
  <c r="M123" i="12" s="1"/>
  <c r="M121" i="12"/>
  <c r="M71" i="12"/>
  <c r="M70" i="12" s="1"/>
  <c r="M103" i="12"/>
  <c r="M102" i="12" s="1"/>
  <c r="M115" i="12"/>
  <c r="M109" i="12" s="1"/>
  <c r="M69" i="12"/>
  <c r="M63" i="12" s="1"/>
  <c r="M45" i="12"/>
  <c r="H43" i="1"/>
  <c r="J42" i="1"/>
  <c r="J41" i="1"/>
  <c r="J39" i="1"/>
  <c r="J43" i="1" s="1"/>
  <c r="J28" i="1"/>
  <c r="J26" i="1"/>
  <c r="G38" i="1"/>
  <c r="F38" i="1"/>
  <c r="J23" i="1"/>
  <c r="J24" i="1"/>
  <c r="J25" i="1"/>
  <c r="J27" i="1"/>
  <c r="E24" i="1"/>
  <c r="E26" i="1"/>
  <c r="J51" i="1" l="1"/>
  <c r="J61" i="1"/>
  <c r="J55" i="1"/>
  <c r="J56" i="1"/>
  <c r="J60" i="1"/>
  <c r="J54" i="1"/>
  <c r="J59" i="1"/>
  <c r="J53" i="1"/>
  <c r="J58" i="1"/>
  <c r="J57" i="1"/>
  <c r="J63" i="1"/>
  <c r="J50" i="1"/>
  <c r="J52" i="1"/>
  <c r="J64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Lidumil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<sst xmlns="http://schemas.openxmlformats.org/spreadsheetml/2006/main" count="814" uniqueCount="339">
  <si>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</si>
  <si>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</si>
  <si>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</si>
  <si>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</si>
  <si>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</si>
  <si>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</si>
  <si>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</si>
  <si>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</si>
  <si>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</si>
  <si>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</si>
  <si>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</si>
  <si>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</si>
  <si>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</si>
  <si>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</si>
  <si>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</si>
  <si>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</si>
  <si>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</si>
  <si>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</si>
  <si>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</si>
  <si>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</si>
  <si>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</si>
  <si>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</si>
  <si>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</si>
  <si>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</si>
  <si>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</si>
  <si>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</si>
  <si>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</si>
  <si>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</si>
  <si>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</si>
  <si>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</si>
  <si>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</si>
  <si>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</si>
  <si>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</si>
  <si>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</si>
  <si>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</si>
  <si>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</si>
  <si>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</si>
  <si>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</si>
  <si>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</si>
  <si>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</si>
  <si>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</si>
  <si>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</si>
  <si>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</si>
  <si>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2021028-001</t>
  </si>
  <si>
    <t>VV</t>
  </si>
  <si>
    <t>01</t>
  </si>
  <si>
    <t>Revitalizace ROŠ</t>
  </si>
  <si>
    <t>Objekt:</t>
  </si>
  <si>
    <t>Rozpočet:</t>
  </si>
  <si>
    <t>ing. Procházka</t>
  </si>
  <si>
    <t>2021-028</t>
  </si>
  <si>
    <t>Otrokoviče par.č. 3358,3360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</si>
  <si>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</si>
  <si>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</si>
  <si>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</si>
  <si>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</si>
  <si>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</si>
  <si>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</si>
  <si>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</si>
  <si>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</si>
  <si>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</si>
  <si>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</si>
  <si>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</si>
  <si>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</si>
  <si>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</si>
  <si>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</si>
  <si>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</si>
  <si>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</si>
  <si>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63</t>
  </si>
  <si>
    <t>Podlahy a podlahové konstrukce</t>
  </si>
  <si>
    <t>91</t>
  </si>
  <si>
    <t>Doplňující práce na komunikaci</t>
  </si>
  <si>
    <t>95</t>
  </si>
  <si>
    <t>Dokončovací konstrukce na pozemních stavbách</t>
  </si>
  <si>
    <t>99</t>
  </si>
  <si>
    <t>Staveništní přesun hmot</t>
  </si>
  <si>
    <t>711</t>
  </si>
  <si>
    <t>Izolace proti vodě</t>
  </si>
  <si>
    <t>766</t>
  </si>
  <si>
    <t>Konstrukce truhlářské</t>
  </si>
  <si>
    <t>767</t>
  </si>
  <si>
    <t>Konstrukce zámečnické</t>
  </si>
  <si>
    <t>D96</t>
  </si>
  <si>
    <t>Přesuny suti a vybouraných hmot</t>
  </si>
  <si>
    <t>PSU</t>
  </si>
  <si>
    <t>ON</t>
  </si>
  <si>
    <t>VN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</si>
  <si>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</si>
  <si>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</si>
  <si>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</si>
  <si>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</si>
  <si>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</si>
  <si>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</si>
  <si>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</si>
  <si>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</si>
  <si>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</si>
  <si>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</si>
  <si>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</si>
  <si>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</si>
  <si>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</si>
  <si>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</si>
  <si>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</si>
  <si>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</si>
  <si>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</si>
  <si>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</si>
  <si>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</si>
  <si>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</si>
  <si>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</si>
  <si>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</si>
  <si>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</si>
  <si>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</si>
  <si>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</si>
  <si>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</si>
  <si>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</si>
  <si>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</si>
  <si>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112101102R00</t>
  </si>
  <si>
    <t>Kácení stromů listnatých_x000D_
 o průměru kmene přes 300 do 500 mm</t>
  </si>
  <si>
    <t>kus</t>
  </si>
  <si>
    <t>800-1</t>
  </si>
  <si>
    <t>RTS 21/ I</t>
  </si>
  <si>
    <t>Práce</t>
  </si>
  <si>
    <t>POL1_</t>
  </si>
  <si>
    <t>s odřezáním kmene a odvětvením, včetně případného odklizení kmene a větví na oddělené hromady na vzdálenost do 50 m nebo s naložením na dopravní prostředek,</t>
  </si>
  <si>
    <t>SPI</t>
  </si>
  <si>
    <t>112111111R00</t>
  </si>
  <si>
    <t>Spálení větví stromů spálení větví všech druhů stromů o průměru kmene přes 100 mm na hromadách</t>
  </si>
  <si>
    <t>823-2</t>
  </si>
  <si>
    <t>o průměru kmene přes 10 cm na hromadách,</t>
  </si>
  <si>
    <t>112201102R00</t>
  </si>
  <si>
    <t>Odstranění pařezů pod úrovní terénu vykopáním_x000D_
 o průměru přes 300 do 500 mm</t>
  </si>
  <si>
    <t>s jejich vykopáním nebo vytrháním, s přesekáním kořenů a s případným nutným přemístěním pařezů na hromady do vzdálenosti do 50 m nebo s naložením na dopravní prostředek,</t>
  </si>
  <si>
    <t>122201101R00</t>
  </si>
  <si>
    <t>Odkopávky a  prokopávky nezapažené v hornině 3_x000D_
 do 100 m3</t>
  </si>
  <si>
    <t>m3</t>
  </si>
  <si>
    <t>s přehozením výkopku na vzdálenost do 3 m nebo s naložením na dopravní prostředek,</t>
  </si>
  <si>
    <t>terasa gabion : 0,41*(7+33,66+13,75)*2</t>
  </si>
  <si>
    <t>schody gabion : 0,73*(1,5+0,4*2)*4</t>
  </si>
  <si>
    <t>oblázková pláž : 150*0,3</t>
  </si>
  <si>
    <t>122201109R00</t>
  </si>
  <si>
    <t>Odkopávky a  prokopávky nezapažené v hornině 3_x000D_
 příplatek k cenám za lepivost horniny</t>
  </si>
  <si>
    <t>Odkaz na mn. položky pořadí 4 : 96,33220</t>
  </si>
  <si>
    <t>139601102R00</t>
  </si>
  <si>
    <t>Ruční výkop jam, rýh a šachet v hornině 3</t>
  </si>
  <si>
    <t>s přehozením na vzdálenost do 5 m nebo s naložením na ruční dopravní prostředek</t>
  </si>
  <si>
    <t>patky D 300 mm : 0,15*0,15*pi*0,5*(10+44+18)*2</t>
  </si>
  <si>
    <t>162301101R00</t>
  </si>
  <si>
    <t>Vodorovné přemístění výkopku z horniny 1 až 4, na vzdálenost přes 50  do 500 m</t>
  </si>
  <si>
    <t>po suchu, bez naložení výkopku, avšak se složením bez rozhrnutí, zpáteční cesta vozidla.</t>
  </si>
  <si>
    <t xml:space="preserve">na meziskládku a zpět k zásypu : </t>
  </si>
  <si>
    <t>Odkaz na mn. položky pořadí 4 : 96,33220*2</t>
  </si>
  <si>
    <t>Odkaz na mn. položky pořadí 6 : 5,08938*2</t>
  </si>
  <si>
    <t>167101101R00</t>
  </si>
  <si>
    <t>Nakládání, skládání, překládání neulehlého výkopku nakládání výkopku_x000D_
 do 100 m3, z horniny 1 až 4</t>
  </si>
  <si>
    <t xml:space="preserve">odvoz z meziskládky : </t>
  </si>
  <si>
    <t>Odkaz na mn. položky pořadí 6 : 5,08938</t>
  </si>
  <si>
    <t>171101103R00</t>
  </si>
  <si>
    <t>Uložení sypaniny do násypů zhutněných s uzavřením povrchu násypu z hornin soudržných s předepsanou mírou zhutnění v procentech výsledků zkoušek Proctor-Standard							_x000D_
							_x000D_
 přes 96 do 100 % PS</t>
  </si>
  <si>
    <t>s rozprostřením sypaniny ve vrstvách a s hrubým urovnáním,</t>
  </si>
  <si>
    <t>180402111R00</t>
  </si>
  <si>
    <t>Založení trávníku parkový trávník, výsevem, v rovině nebo na svahu do 1:5</t>
  </si>
  <si>
    <t>m2</t>
  </si>
  <si>
    <t>823-1</t>
  </si>
  <si>
    <t>na půdě předem připravené s pokosením, naložením, odvozem odpadu do 20 km a se složením,</t>
  </si>
  <si>
    <t>181101102R00</t>
  </si>
  <si>
    <t>Úprava pláně v zářezech v hornině 1 až 4, se zhutněním</t>
  </si>
  <si>
    <t>vyrovnáním výškových rozdílů, ploch vodorovných a ploch do sklonu 1 : 5.</t>
  </si>
  <si>
    <t>terasa : 0,97*(7+33,66+13,75)*2</t>
  </si>
  <si>
    <t>schody : 1,9*(1,5+0,4*2)*4</t>
  </si>
  <si>
    <t>183403114R00</t>
  </si>
  <si>
    <t>Obdělávání půdy kultivátorováním, v rovině nebo na svahu 1:5</t>
  </si>
  <si>
    <t>00572400R</t>
  </si>
  <si>
    <t>směs travní parková, pro běžnou zátěž</t>
  </si>
  <si>
    <t>kg</t>
  </si>
  <si>
    <t>SPCM</t>
  </si>
  <si>
    <t>Specifikace</t>
  </si>
  <si>
    <t>POL3_</t>
  </si>
  <si>
    <t>274313611R00</t>
  </si>
  <si>
    <t>Beton základových pasů prostý třídy C 16/20</t>
  </si>
  <si>
    <t>801-1</t>
  </si>
  <si>
    <t>schody : 0,36*(1,5+0,4*2)*4</t>
  </si>
  <si>
    <t>274351215R00</t>
  </si>
  <si>
    <t>Bednění stěn základových pasů zřízení</t>
  </si>
  <si>
    <t>svislé nebo šikmé (odkloněné), půdorysně přímé nebo zalomené, stěn základových pasů ve volných nebo zapažených jámách, rýhách, šachtách, včetně případných vzpěr,</t>
  </si>
  <si>
    <t>(0,36+0,2*2,3)*2*4</t>
  </si>
  <si>
    <t>274351216R00</t>
  </si>
  <si>
    <t>Bednění stěn základových pasů odstranění</t>
  </si>
  <si>
    <t>Odkaz na mn. položky pořadí 15 : 6,56000</t>
  </si>
  <si>
    <t>275313611R00</t>
  </si>
  <si>
    <t>Beton základových patek prostý třídy C 16/20</t>
  </si>
  <si>
    <t>Koeficient : 0,035</t>
  </si>
  <si>
    <t>289970111R00</t>
  </si>
  <si>
    <t>Geotextílie separační, filtrační, zpevňující polypropylén, 300 g/m2</t>
  </si>
  <si>
    <t>800-2</t>
  </si>
  <si>
    <t>plocha + obvod : 150+66*0,4</t>
  </si>
  <si>
    <t>291</t>
  </si>
  <si>
    <t>Dodávka a osazení ocelovéh uzavř. čtvercového profilu 60/60/5 mm, zinkováno</t>
  </si>
  <si>
    <t>Vlastní</t>
  </si>
  <si>
    <t>Indiv</t>
  </si>
  <si>
    <t>gabionová zeď terasy : 1,2*7,84*(10+44+18)*2</t>
  </si>
  <si>
    <t>320101111R00</t>
  </si>
  <si>
    <t>Osazení betonových prefabrikátů hmotnost do 1000 kg</t>
  </si>
  <si>
    <t>832-1</t>
  </si>
  <si>
    <t>0,25*0,25*2,5*3</t>
  </si>
  <si>
    <t>318216199T00</t>
  </si>
  <si>
    <t>Stěna gabiony š.400 mm, oko 50x50 mm, včetně dodávky lomového kamene</t>
  </si>
  <si>
    <t>terasa : 0,63*(7+33,66+13,75)*2</t>
  </si>
  <si>
    <t>schody : 0,54*2*4</t>
  </si>
  <si>
    <t>592</t>
  </si>
  <si>
    <t>Dodávka trám prefa beton 250/250/2500 mm</t>
  </si>
  <si>
    <t>434121425R00</t>
  </si>
  <si>
    <t>Osazení schodišťových stupňů železobetonových na desku broušených nebo leštěných</t>
  </si>
  <si>
    <t>m</t>
  </si>
  <si>
    <t>s vyspárováním styčných spár, s provizorním dřevěným zábradlím a dočasným zakrytím stupnic prkny</t>
  </si>
  <si>
    <t>1,4*4*4</t>
  </si>
  <si>
    <t>463211121R00</t>
  </si>
  <si>
    <t>Rovnanina z lomového kamene vyplnění spár</t>
  </si>
  <si>
    <t>821-1</t>
  </si>
  <si>
    <t>neopracovaného tříděného pro všechny tloušťky rovnaniny, bez vypracování líce,</t>
  </si>
  <si>
    <t>215*0,22</t>
  </si>
  <si>
    <t>465515327R00</t>
  </si>
  <si>
    <t xml:space="preserve">Dlažba z lomového kamene dlažba na způsob kyklopského zdiva, z kamene pro zdivo kyklopské na cementovou maltu, s vyspárováním cementovou maltou, tloušťka 300 mm,  </t>
  </si>
  <si>
    <t>lomařsky upraveného pro dlažbu</t>
  </si>
  <si>
    <t>0,6*(2,5+23,15+2,5)</t>
  </si>
  <si>
    <t>567211215R00</t>
  </si>
  <si>
    <t>Podklad z prostého betonu třídy II., tloušťky 150 mm</t>
  </si>
  <si>
    <t>822-1</t>
  </si>
  <si>
    <t>Odkaz na mn. položky pořadí 25 : 16,89000</t>
  </si>
  <si>
    <t>593723039</t>
  </si>
  <si>
    <t>Stupeň schodišťový 1500/300/150</t>
  </si>
  <si>
    <t>564251111R00</t>
  </si>
  <si>
    <t>Podklad nebo podsyp ze štěrkopísku tloušťka po zhutnění 150 mm</t>
  </si>
  <si>
    <t>s rozprostřením, vlhčením a zhutněním</t>
  </si>
  <si>
    <t>1,45*(1,5+0,4*2)*2</t>
  </si>
  <si>
    <t>564281111R00</t>
  </si>
  <si>
    <t>Podklad nebo podsyp ze štěrkopísku tloušťka po zhutnění 300 mm</t>
  </si>
  <si>
    <t>1*(7+33,66+13,75)*2</t>
  </si>
  <si>
    <t>631571009T</t>
  </si>
  <si>
    <t>Násyp z oblázků praných fr. 8/16 vč. dodávky</t>
  </si>
  <si>
    <t>150*0,3</t>
  </si>
  <si>
    <t>917931119T00</t>
  </si>
  <si>
    <t>Osazení přídlažby,kostka 10/12 cm,2 řady, lože C12/15, včetně dodávky kamenných dlažebních kostek</t>
  </si>
  <si>
    <t>(7+33,66+13,75)*2+(1,5*2+2,3)*4</t>
  </si>
  <si>
    <t>953981103R00</t>
  </si>
  <si>
    <t>Chemické kotvy do betonu, do cihelného zdiva do betonu, hloubky 110 mm, M 12, ampule pro chemickou kotvu</t>
  </si>
  <si>
    <t>801-4</t>
  </si>
  <si>
    <t>přikotvení jäklu 100/60 : 3*(72+25)</t>
  </si>
  <si>
    <t>998222011R00</t>
  </si>
  <si>
    <t>Přesun hmot pozemních komunikací, kryt z kameniva jakékoliv délky objektu</t>
  </si>
  <si>
    <t>t</t>
  </si>
  <si>
    <t>Přesun hmot</t>
  </si>
  <si>
    <t>POL7_</t>
  </si>
  <si>
    <t>vodorovně do 200 m</t>
  </si>
  <si>
    <t>711482020RZ1</t>
  </si>
  <si>
    <t>Izolace proti tlakové vodě profilovanými fóliemi svislá, napojení s přesahem, tloušťka s nopy 8 mm</t>
  </si>
  <si>
    <t>800-711</t>
  </si>
  <si>
    <t>včetně dodávky fólie a doplňků,</t>
  </si>
  <si>
    <t>0,6*(7+33,66+13,75)*2</t>
  </si>
  <si>
    <t>0,6*(1,5*2+2,3)*4</t>
  </si>
  <si>
    <t>998711201R00</t>
  </si>
  <si>
    <t>Přesun hmot pro izolace proti vodě svisle do 6 m</t>
  </si>
  <si>
    <t>50 m vodorovně měřeno od těžiště půdorysné plochy skládky do těžiště půdorysné plochy objektu</t>
  </si>
  <si>
    <t>766441111R00</t>
  </si>
  <si>
    <t>Montáž dřevěných a kompozitních podlah teras z prken, včetně podkladního roštu</t>
  </si>
  <si>
    <t>800-766</t>
  </si>
  <si>
    <t>0,435*((7+33,66+13,75)*2+0,94*4)</t>
  </si>
  <si>
    <t>(2,5+0,17)*(85,5+29)</t>
  </si>
  <si>
    <t>766417119T00</t>
  </si>
  <si>
    <t>Podkladový rošt podlahy</t>
  </si>
  <si>
    <t>6*(85,8+29)</t>
  </si>
  <si>
    <t>611981816R</t>
  </si>
  <si>
    <t>prkno terasové dřevěné; bukit; tl = 28 mm; š = 145,0 mm; l = 2 400 až 4 500 mm; povrch hrubě drážkovaný</t>
  </si>
  <si>
    <t>Odkaz na mn. položky pořadí 36 : 354,68730</t>
  </si>
  <si>
    <t>Koeficient : 0,2</t>
  </si>
  <si>
    <t>61198189TR</t>
  </si>
  <si>
    <t>Hranol pod terasy Modřín sibiřský 70x70 mm</t>
  </si>
  <si>
    <t>Odkaz na mn. položky pořadí 37 : 688,80000</t>
  </si>
  <si>
    <t>Koeficient : 0,1</t>
  </si>
  <si>
    <t>998766201R00</t>
  </si>
  <si>
    <t>Přesun hmot pro konstrukce truhlářské v objektech výšky do 6 m</t>
  </si>
  <si>
    <t>50 m vodorovně</t>
  </si>
  <si>
    <t>767914830R00</t>
  </si>
  <si>
    <t>Demontáž oplocení demontáž rámového oplocení, výšky do 2,0 m</t>
  </si>
  <si>
    <t>800-767</t>
  </si>
  <si>
    <t>7671</t>
  </si>
  <si>
    <t>Dodávka a osazení kovového schodiště vč. povrchové úpravy - šířka 1500 mm, 8 stupňů, kotvené do terasy a zakladového prefa prahu, vč. kote</t>
  </si>
  <si>
    <t>7672</t>
  </si>
  <si>
    <t>DOdávka a montáž dvojitéh trubkového nerez zábradlí - viz PD</t>
  </si>
  <si>
    <t>2,5*3*2</t>
  </si>
  <si>
    <t>7673</t>
  </si>
  <si>
    <t>Dodávka a osazení nosníku podlahy z uzavř. profilu 100/60/3 mm vč. dodávka a povrchové úpravy</t>
  </si>
  <si>
    <t>2,5*7,05*(72+25)</t>
  </si>
  <si>
    <t>7674</t>
  </si>
  <si>
    <t>Dodávka a montáž podkl sedáku jäkl 50/50/4 mm vč. povrchové úpravy a spojovacího materiálu</t>
  </si>
  <si>
    <t>(0,8+0,4)*6,1*(10+44+18)*2</t>
  </si>
  <si>
    <t>7675</t>
  </si>
  <si>
    <t>odstranění stávajících  laviček a převoz na místo dle požadavku investora</t>
  </si>
  <si>
    <t>7676</t>
  </si>
  <si>
    <t>Dodávka a instalace plovoucího mola D 3m</t>
  </si>
  <si>
    <t>kpl</t>
  </si>
  <si>
    <t>7677</t>
  </si>
  <si>
    <t>Dodávka a instalace plovoucího mola D 4m</t>
  </si>
  <si>
    <t>900100002RA0</t>
  </si>
  <si>
    <t>Plot z drátěného pletiva poplastovaného, na ocelové sloupky, výšky 2 m, vrata, vrátka, ostnatý drát</t>
  </si>
  <si>
    <t>100 m</t>
  </si>
  <si>
    <t>AP-HSV</t>
  </si>
  <si>
    <t>Agregovaná položka</t>
  </si>
  <si>
    <t>POL2_</t>
  </si>
  <si>
    <t>hloubení jam pro osazení sloupků, s naložením na dopravní prostředek a odvozem výkopku do 20 m, se složením, bez rozhrnutí, v hornině 3, dodávka a osazení sloupků a vzpěr plotových ocelových trubkových výšky 255 cm typových, se zabetonováním do 0,05 m3 betonem B 30, dodávka a montáž pletiva se čtvercovými oky 50,0 x 2,24 x 2,0 mm, ostnatého drátu čtyřšpičkového 2,24 mm, do výšky 2 m, dodávka a montáž vrat 330 x 205 cm a vrátek 100 x 205 cm ocelových se sloupky (1 kus/ 100 m).</t>
  </si>
  <si>
    <t>998767201R00</t>
  </si>
  <si>
    <t>Přesun hmot pro kovové stavební doplňk. konstrukce v objektech výšky do 6 m</t>
  </si>
  <si>
    <t>979086213R00</t>
  </si>
  <si>
    <t xml:space="preserve">Vodorovná doprava po suchu nebo naložení nakládání vybouraných hmot na dopravní prostředky pro vodorovnou dopravu,  </t>
  </si>
  <si>
    <t>831-2</t>
  </si>
  <si>
    <t>Přesun suti</t>
  </si>
  <si>
    <t>POL8_</t>
  </si>
  <si>
    <t>vybouraných hmot se složením a hrubým urovnáním nebo přeložením na jiný dopravní prostředek, nebo nakládání na dopravní prostředek pro vodorovnou dopravu,</t>
  </si>
  <si>
    <t>979081111R00</t>
  </si>
  <si>
    <t>Odvoz suti a vybouraných hmot na skládku do 1 km</t>
  </si>
  <si>
    <t>801-3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</si>
  <si>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</si>
  <si>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</si>
  <si>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</si>
  <si>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</si>
  <si>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</si>
  <si>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</si>
  <si>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</si>
  <si>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skládku směs betonu,cihel a dřeva, skupina 17 01 01, 17 01 02 a 17 02 01 z Katalogu odpadů</t>
  </si>
  <si>
    <t>00511 R</t>
  </si>
  <si>
    <t xml:space="preserve">Geodetické práce </t>
  </si>
  <si>
    <t>Soubor</t>
  </si>
  <si>
    <t>VRN</t>
  </si>
  <si>
    <t>POL99_2</t>
  </si>
  <si>
    <t>005121 R</t>
  </si>
  <si>
    <t>Zařízení staveniště</t>
  </si>
  <si>
    <t>005122 R</t>
  </si>
  <si>
    <t>Provozní vlivy</t>
  </si>
  <si>
    <t>POL99_1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</si>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</sst>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CEE4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50</v>
      </c>
      <c r="E2" s="115" t="s">
        <v>51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4554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49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SUMIF(F50:F63,A16,I50:I63)+SUMIF(F50:F63,"PSU",I50:I63)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SUMIF(F50:F63,A17,I50:I63)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SUMIF(F50:F63,A18,I50:I63)</f>
        <v>0</v>
      </c>
      <c r="J18" s="85"/>
    </row>
    <row r="19" spans="1:10" ht="23.25" customHeight="1" x14ac:dyDescent="0.2">
      <c r="A19" s="196" t="s">
        <v>86</v>
      </c>
      <c r="B19" s="38" t="s">
        <v>27</v>
      </c>
      <c r="C19" s="62"/>
      <c r="D19" s="63"/>
      <c r="E19" s="83"/>
      <c r="F19" s="84"/>
      <c r="G19" s="83"/>
      <c r="H19" s="84"/>
      <c r="I19" s="83">
        <f>SUMIF(F50:F63,A19,I50:I63)</f>
        <v>0</v>
      </c>
      <c r="J19" s="85"/>
    </row>
    <row r="20" spans="1:10" ht="23.25" customHeight="1" x14ac:dyDescent="0.2">
      <c r="A20" s="196" t="s">
        <v>85</v>
      </c>
      <c r="B20" s="38" t="s">
        <v>28</v>
      </c>
      <c r="C20" s="62"/>
      <c r="D20" s="63"/>
      <c r="E20" s="83"/>
      <c r="F20" s="84"/>
      <c r="G20" s="83"/>
      <c r="H20" s="84"/>
      <c r="I20" s="83">
        <f>SUMIF(F50:F63,A20,I50:I63)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55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52</v>
      </c>
      <c r="C39" s="148"/>
      <c r="D39" s="148"/>
      <c r="E39" s="148"/>
      <c r="F39" s="149">
        <f>'01 2021028-001 Pol'!AE152</f>
        <v>0</v>
      </c>
      <c r="G39" s="150">
        <f>'01 2021028-001 Pol'!AF152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53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'01 2021028-001 Pol'!AE152</f>
        <v>0</v>
      </c>
      <c r="G41" s="156">
        <f>'01 2021028-001 Pol'!AF152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'01 2021028-001 Pol'!AE152</f>
        <v>0</v>
      </c>
      <c r="G42" s="151">
        <f>'01 2021028-001 Pol'!AF152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54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56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57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58</v>
      </c>
      <c r="C50" s="185" t="s">
        <v>59</v>
      </c>
      <c r="D50" s="186"/>
      <c r="E50" s="186"/>
      <c r="F50" s="192" t="s">
        <v>24</v>
      </c>
      <c r="G50" s="193"/>
      <c r="H50" s="193"/>
      <c r="I50" s="193">
        <f>'01 2021028-001 Pol'!G8</f>
        <v>0</v>
      </c>
      <c r="J50" s="190" t="str">
        <f>IF(I64=0,"",I50/I64*100)</f>
        <v/>
      </c>
    </row>
    <row r="51" spans="1:10" ht="36.75" customHeight="1" x14ac:dyDescent="0.2">
      <c r="A51" s="179"/>
      <c r="B51" s="184" t="s">
        <v>60</v>
      </c>
      <c r="C51" s="185" t="s">
        <v>61</v>
      </c>
      <c r="D51" s="186"/>
      <c r="E51" s="186"/>
      <c r="F51" s="192" t="s">
        <v>24</v>
      </c>
      <c r="G51" s="193"/>
      <c r="H51" s="193"/>
      <c r="I51" s="193">
        <f>'01 2021028-001 Pol'!G47</f>
        <v>0</v>
      </c>
      <c r="J51" s="190" t="str">
        <f>IF(I64=0,"",I51/I64*100)</f>
        <v/>
      </c>
    </row>
    <row r="52" spans="1:10" ht="36.75" customHeight="1" x14ac:dyDescent="0.2">
      <c r="A52" s="179"/>
      <c r="B52" s="184" t="s">
        <v>62</v>
      </c>
      <c r="C52" s="185" t="s">
        <v>63</v>
      </c>
      <c r="D52" s="186"/>
      <c r="E52" s="186"/>
      <c r="F52" s="192" t="s">
        <v>24</v>
      </c>
      <c r="G52" s="193"/>
      <c r="H52" s="193"/>
      <c r="I52" s="193">
        <f>'01 2021028-001 Pol'!G63</f>
        <v>0</v>
      </c>
      <c r="J52" s="190" t="str">
        <f>IF(I64=0,"",I52/I64*100)</f>
        <v/>
      </c>
    </row>
    <row r="53" spans="1:10" ht="36.75" customHeight="1" x14ac:dyDescent="0.2">
      <c r="A53" s="179"/>
      <c r="B53" s="184" t="s">
        <v>64</v>
      </c>
      <c r="C53" s="185" t="s">
        <v>65</v>
      </c>
      <c r="D53" s="186"/>
      <c r="E53" s="186"/>
      <c r="F53" s="192" t="s">
        <v>24</v>
      </c>
      <c r="G53" s="193"/>
      <c r="H53" s="193"/>
      <c r="I53" s="193">
        <f>'01 2021028-001 Pol'!G70</f>
        <v>0</v>
      </c>
      <c r="J53" s="190" t="str">
        <f>IF(I64=0,"",I53/I64*100)</f>
        <v/>
      </c>
    </row>
    <row r="54" spans="1:10" ht="36.75" customHeight="1" x14ac:dyDescent="0.2">
      <c r="A54" s="179"/>
      <c r="B54" s="184" t="s">
        <v>66</v>
      </c>
      <c r="C54" s="185" t="s">
        <v>67</v>
      </c>
      <c r="D54" s="186"/>
      <c r="E54" s="186"/>
      <c r="F54" s="192" t="s">
        <v>24</v>
      </c>
      <c r="G54" s="193"/>
      <c r="H54" s="193"/>
      <c r="I54" s="193">
        <f>'01 2021028-001 Pol'!G83</f>
        <v>0</v>
      </c>
      <c r="J54" s="190" t="str">
        <f>IF(I64=0,"",I54/I64*100)</f>
        <v/>
      </c>
    </row>
    <row r="55" spans="1:10" ht="36.75" customHeight="1" x14ac:dyDescent="0.2">
      <c r="A55" s="179"/>
      <c r="B55" s="184" t="s">
        <v>68</v>
      </c>
      <c r="C55" s="185" t="s">
        <v>69</v>
      </c>
      <c r="D55" s="186"/>
      <c r="E55" s="186"/>
      <c r="F55" s="192" t="s">
        <v>24</v>
      </c>
      <c r="G55" s="193"/>
      <c r="H55" s="193"/>
      <c r="I55" s="193">
        <f>'01 2021028-001 Pol'!G90</f>
        <v>0</v>
      </c>
      <c r="J55" s="190" t="str">
        <f>IF(I64=0,"",I55/I64*100)</f>
        <v/>
      </c>
    </row>
    <row r="56" spans="1:10" ht="36.75" customHeight="1" x14ac:dyDescent="0.2">
      <c r="A56" s="179"/>
      <c r="B56" s="184" t="s">
        <v>70</v>
      </c>
      <c r="C56" s="185" t="s">
        <v>71</v>
      </c>
      <c r="D56" s="186"/>
      <c r="E56" s="186"/>
      <c r="F56" s="192" t="s">
        <v>24</v>
      </c>
      <c r="G56" s="193"/>
      <c r="H56" s="193"/>
      <c r="I56" s="193">
        <f>'01 2021028-001 Pol'!G93</f>
        <v>0</v>
      </c>
      <c r="J56" s="190" t="str">
        <f>IF(I64=0,"",I56/I64*100)</f>
        <v/>
      </c>
    </row>
    <row r="57" spans="1:10" ht="36.75" customHeight="1" x14ac:dyDescent="0.2">
      <c r="A57" s="179"/>
      <c r="B57" s="184" t="s">
        <v>72</v>
      </c>
      <c r="C57" s="185" t="s">
        <v>73</v>
      </c>
      <c r="D57" s="186"/>
      <c r="E57" s="186"/>
      <c r="F57" s="192" t="s">
        <v>24</v>
      </c>
      <c r="G57" s="193"/>
      <c r="H57" s="193"/>
      <c r="I57" s="193">
        <f>'01 2021028-001 Pol'!G96</f>
        <v>0</v>
      </c>
      <c r="J57" s="190" t="str">
        <f>IF(I64=0,"",I57/I64*100)</f>
        <v/>
      </c>
    </row>
    <row r="58" spans="1:10" ht="36.75" customHeight="1" x14ac:dyDescent="0.2">
      <c r="A58" s="179"/>
      <c r="B58" s="184" t="s">
        <v>74</v>
      </c>
      <c r="C58" s="185" t="s">
        <v>75</v>
      </c>
      <c r="D58" s="186"/>
      <c r="E58" s="186"/>
      <c r="F58" s="192" t="s">
        <v>24</v>
      </c>
      <c r="G58" s="193"/>
      <c r="H58" s="193"/>
      <c r="I58" s="193">
        <f>'01 2021028-001 Pol'!G99</f>
        <v>0</v>
      </c>
      <c r="J58" s="190" t="str">
        <f>IF(I64=0,"",I58/I64*100)</f>
        <v/>
      </c>
    </row>
    <row r="59" spans="1:10" ht="36.75" customHeight="1" x14ac:dyDescent="0.2">
      <c r="A59" s="179"/>
      <c r="B59" s="184" t="s">
        <v>76</v>
      </c>
      <c r="C59" s="185" t="s">
        <v>77</v>
      </c>
      <c r="D59" s="186"/>
      <c r="E59" s="186"/>
      <c r="F59" s="192" t="s">
        <v>25</v>
      </c>
      <c r="G59" s="193"/>
      <c r="H59" s="193"/>
      <c r="I59" s="193">
        <f>'01 2021028-001 Pol'!G102</f>
        <v>0</v>
      </c>
      <c r="J59" s="190" t="str">
        <f>IF(I64=0,"",I59/I64*100)</f>
        <v/>
      </c>
    </row>
    <row r="60" spans="1:10" ht="36.75" customHeight="1" x14ac:dyDescent="0.2">
      <c r="A60" s="179"/>
      <c r="B60" s="184" t="s">
        <v>78</v>
      </c>
      <c r="C60" s="185" t="s">
        <v>79</v>
      </c>
      <c r="D60" s="186"/>
      <c r="E60" s="186"/>
      <c r="F60" s="192" t="s">
        <v>25</v>
      </c>
      <c r="G60" s="193"/>
      <c r="H60" s="193"/>
      <c r="I60" s="193">
        <f>'01 2021028-001 Pol'!G109</f>
        <v>0</v>
      </c>
      <c r="J60" s="190" t="str">
        <f>IF(I64=0,"",I60/I64*100)</f>
        <v/>
      </c>
    </row>
    <row r="61" spans="1:10" ht="36.75" customHeight="1" x14ac:dyDescent="0.2">
      <c r="A61" s="179"/>
      <c r="B61" s="184" t="s">
        <v>80</v>
      </c>
      <c r="C61" s="185" t="s">
        <v>81</v>
      </c>
      <c r="D61" s="186"/>
      <c r="E61" s="186"/>
      <c r="F61" s="192" t="s">
        <v>25</v>
      </c>
      <c r="G61" s="193"/>
      <c r="H61" s="193"/>
      <c r="I61" s="193">
        <f>'01 2021028-001 Pol'!G123</f>
        <v>0</v>
      </c>
      <c r="J61" s="190" t="str">
        <f>IF(I64=0,"",I61/I64*100)</f>
        <v/>
      </c>
    </row>
    <row r="62" spans="1:10" ht="36.75" customHeight="1" x14ac:dyDescent="0.2">
      <c r="A62" s="179"/>
      <c r="B62" s="184" t="s">
        <v>82</v>
      </c>
      <c r="C62" s="185" t="s">
        <v>83</v>
      </c>
      <c r="D62" s="186"/>
      <c r="E62" s="186"/>
      <c r="F62" s="192" t="s">
        <v>84</v>
      </c>
      <c r="G62" s="193"/>
      <c r="H62" s="193"/>
      <c r="I62" s="193">
        <f>'01 2021028-001 Pol'!G139</f>
        <v>0</v>
      </c>
      <c r="J62" s="190" t="str">
        <f>IF(I64=0,"",I62/I64*100)</f>
        <v/>
      </c>
    </row>
    <row r="63" spans="1:10" ht="36.75" customHeight="1" x14ac:dyDescent="0.2">
      <c r="A63" s="179"/>
      <c r="B63" s="184" t="s">
        <v>85</v>
      </c>
      <c r="C63" s="185" t="s">
        <v>28</v>
      </c>
      <c r="D63" s="186"/>
      <c r="E63" s="186"/>
      <c r="F63" s="192" t="s">
        <v>85</v>
      </c>
      <c r="G63" s="193"/>
      <c r="H63" s="193"/>
      <c r="I63" s="193">
        <f>'01 2021028-001 Pol'!G147</f>
        <v>0</v>
      </c>
      <c r="J63" s="190" t="str">
        <f>IF(I64=0,"",I63/I64*100)</f>
        <v/>
      </c>
    </row>
    <row r="64" spans="1:10" ht="25.5" customHeight="1" x14ac:dyDescent="0.2">
      <c r="A64" s="180"/>
      <c r="B64" s="187" t="s">
        <v>1</v>
      </c>
      <c r="C64" s="188"/>
      <c r="D64" s="189"/>
      <c r="E64" s="189"/>
      <c r="F64" s="194"/>
      <c r="G64" s="195"/>
      <c r="H64" s="195"/>
      <c r="I64" s="195">
        <f>SUM(I50:I63)</f>
        <v>0</v>
      </c>
      <c r="J64" s="191">
        <f>SUM(J50:J63)</f>
        <v>0</v>
      </c>
    </row>
    <row r="65" spans="6:10" x14ac:dyDescent="0.2">
      <c r="F65" s="135"/>
      <c r="G65" s="135"/>
      <c r="H65" s="135"/>
      <c r="I65" s="135"/>
      <c r="J65" s="136"/>
    </row>
    <row r="66" spans="6:10" x14ac:dyDescent="0.2">
      <c r="F66" s="135"/>
      <c r="G66" s="135"/>
      <c r="H66" s="135"/>
      <c r="I66" s="135"/>
      <c r="J66" s="136"/>
    </row>
    <row r="67" spans="6:10" x14ac:dyDescent="0.2">
      <c r="F67" s="135"/>
      <c r="G67" s="135"/>
      <c r="H67" s="135"/>
      <c r="I67" s="135"/>
      <c r="J67" s="136"/>
    </row>
  </sheetData>
  <sheetProtection password="CEE4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CEE4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87</v>
      </c>
      <c r="B1" s="197"/>
      <c r="C1" s="197"/>
      <c r="D1" s="197"/>
      <c r="E1" s="197"/>
      <c r="F1" s="197"/>
      <c r="G1" s="197"/>
      <c r="AG1" t="s">
        <v>88</v>
      </c>
    </row>
    <row r="2" spans="1:60" ht="24.95" customHeight="1" x14ac:dyDescent="0.2">
      <c r="A2" s="198" t="s">
        <v>7</v>
      </c>
      <c r="B2" s="49" t="s">
        <v>50</v>
      </c>
      <c r="C2" s="201" t="s">
        <v>51</v>
      </c>
      <c r="D2" s="199"/>
      <c r="E2" s="199"/>
      <c r="F2" s="199"/>
      <c r="G2" s="200"/>
      <c r="AG2" t="s">
        <v>89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89</v>
      </c>
      <c r="AG3" t="s">
        <v>90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91</v>
      </c>
    </row>
    <row r="5" spans="1:60" x14ac:dyDescent="0.2">
      <c r="D5" s="10"/>
    </row>
    <row r="6" spans="1:60" ht="38.25" x14ac:dyDescent="0.2">
      <c r="A6" s="208" t="s">
        <v>92</v>
      </c>
      <c r="B6" s="210" t="s">
        <v>93</v>
      </c>
      <c r="C6" s="210" t="s">
        <v>94</v>
      </c>
      <c r="D6" s="209" t="s">
        <v>95</v>
      </c>
      <c r="E6" s="208" t="s">
        <v>96</v>
      </c>
      <c r="F6" s="207" t="s">
        <v>97</v>
      </c>
      <c r="G6" s="208" t="s">
        <v>29</v>
      </c>
      <c r="H6" s="211" t="s">
        <v>30</v>
      </c>
      <c r="I6" s="211" t="s">
        <v>98</v>
      </c>
      <c r="J6" s="211" t="s">
        <v>31</v>
      </c>
      <c r="K6" s="211" t="s">
        <v>99</v>
      </c>
      <c r="L6" s="211" t="s">
        <v>100</v>
      </c>
      <c r="M6" s="211" t="s">
        <v>101</v>
      </c>
      <c r="N6" s="211" t="s">
        <v>102</v>
      </c>
      <c r="O6" s="211" t="s">
        <v>103</v>
      </c>
      <c r="P6" s="211" t="s">
        <v>104</v>
      </c>
      <c r="Q6" s="211" t="s">
        <v>105</v>
      </c>
      <c r="R6" s="211" t="s">
        <v>106</v>
      </c>
      <c r="S6" s="211" t="s">
        <v>107</v>
      </c>
      <c r="T6" s="211" t="s">
        <v>108</v>
      </c>
      <c r="U6" s="211" t="s">
        <v>109</v>
      </c>
      <c r="V6" s="211" t="s">
        <v>110</v>
      </c>
      <c r="W6" s="211" t="s">
        <v>111</v>
      </c>
      <c r="X6" s="211" t="s">
        <v>112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9" t="s">
        <v>113</v>
      </c>
      <c r="B8" s="230" t="s">
        <v>58</v>
      </c>
      <c r="C8" s="254" t="s">
        <v>59</v>
      </c>
      <c r="D8" s="231"/>
      <c r="E8" s="232"/>
      <c r="F8" s="233"/>
      <c r="G8" s="233">
        <f>SUMIF(AG9:AG46,"&lt;&gt;NOR",G9:G46)</f>
        <v>0</v>
      </c>
      <c r="H8" s="233"/>
      <c r="I8" s="233">
        <f>SUM(I9:I46)</f>
        <v>0</v>
      </c>
      <c r="J8" s="233"/>
      <c r="K8" s="233">
        <f>SUM(K9:K46)</f>
        <v>0</v>
      </c>
      <c r="L8" s="233"/>
      <c r="M8" s="233">
        <f>SUM(M9:M46)</f>
        <v>0</v>
      </c>
      <c r="N8" s="233"/>
      <c r="O8" s="233">
        <f>SUM(O9:O46)</f>
        <v>0.01</v>
      </c>
      <c r="P8" s="233"/>
      <c r="Q8" s="233">
        <f>SUM(Q9:Q46)</f>
        <v>0</v>
      </c>
      <c r="R8" s="233"/>
      <c r="S8" s="233"/>
      <c r="T8" s="234"/>
      <c r="U8" s="228"/>
      <c r="V8" s="228">
        <f>SUM(V9:V46)</f>
        <v>178.17000000000002</v>
      </c>
      <c r="W8" s="228"/>
      <c r="X8" s="228"/>
      <c r="AG8" t="s">
        <v>114</v>
      </c>
    </row>
    <row r="9" spans="1:60" ht="22.5" outlineLevel="1" x14ac:dyDescent="0.2">
      <c r="A9" s="235">
        <v>1</v>
      </c>
      <c r="B9" s="236" t="s">
        <v>115</v>
      </c>
      <c r="C9" s="255" t="s">
        <v>116</v>
      </c>
      <c r="D9" s="237" t="s">
        <v>117</v>
      </c>
      <c r="E9" s="238">
        <v>6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40">
        <v>0</v>
      </c>
      <c r="O9" s="240">
        <f>ROUND(E9*N9,2)</f>
        <v>0</v>
      </c>
      <c r="P9" s="240">
        <v>0</v>
      </c>
      <c r="Q9" s="240">
        <f>ROUND(E9*P9,2)</f>
        <v>0</v>
      </c>
      <c r="R9" s="240" t="s">
        <v>118</v>
      </c>
      <c r="S9" s="240" t="s">
        <v>119</v>
      </c>
      <c r="T9" s="241" t="s">
        <v>119</v>
      </c>
      <c r="U9" s="222">
        <v>0.88</v>
      </c>
      <c r="V9" s="222">
        <f>ROUND(E9*U9,2)</f>
        <v>5.28</v>
      </c>
      <c r="W9" s="222"/>
      <c r="X9" s="222" t="s">
        <v>120</v>
      </c>
      <c r="Y9" s="212"/>
      <c r="Z9" s="212"/>
      <c r="AA9" s="212"/>
      <c r="AB9" s="212"/>
      <c r="AC9" s="212"/>
      <c r="AD9" s="212"/>
      <c r="AE9" s="212"/>
      <c r="AF9" s="212"/>
      <c r="AG9" s="212" t="s">
        <v>121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1" x14ac:dyDescent="0.2">
      <c r="A10" s="219"/>
      <c r="B10" s="220"/>
      <c r="C10" s="256" t="s">
        <v>122</v>
      </c>
      <c r="D10" s="243"/>
      <c r="E10" s="243"/>
      <c r="F10" s="243"/>
      <c r="G10" s="243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2"/>
      <c r="Z10" s="212"/>
      <c r="AA10" s="212"/>
      <c r="AB10" s="212"/>
      <c r="AC10" s="212"/>
      <c r="AD10" s="212"/>
      <c r="AE10" s="212"/>
      <c r="AF10" s="212"/>
      <c r="AG10" s="212" t="s">
        <v>123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42" t="str">
        <f>C10</f>
        <v>s odřezáním kmene a odvětvením, včetně případného odklizení kmene a větví na oddělené hromady na vzdálenost do 50 m nebo s naložením na dopravní prostředek,</v>
      </c>
      <c r="BB10" s="212"/>
      <c r="BC10" s="212"/>
      <c r="BD10" s="212"/>
      <c r="BE10" s="212"/>
      <c r="BF10" s="212"/>
      <c r="BG10" s="212"/>
      <c r="BH10" s="212"/>
    </row>
    <row r="11" spans="1:60" ht="22.5" outlineLevel="1" x14ac:dyDescent="0.2">
      <c r="A11" s="235">
        <v>2</v>
      </c>
      <c r="B11" s="236" t="s">
        <v>124</v>
      </c>
      <c r="C11" s="255" t="s">
        <v>125</v>
      </c>
      <c r="D11" s="237" t="s">
        <v>117</v>
      </c>
      <c r="E11" s="238">
        <v>6</v>
      </c>
      <c r="F11" s="239"/>
      <c r="G11" s="240">
        <f>ROUND(E11*F11,2)</f>
        <v>0</v>
      </c>
      <c r="H11" s="239"/>
      <c r="I11" s="240">
        <f>ROUND(E11*H11,2)</f>
        <v>0</v>
      </c>
      <c r="J11" s="239"/>
      <c r="K11" s="240">
        <f>ROUND(E11*J11,2)</f>
        <v>0</v>
      </c>
      <c r="L11" s="240">
        <v>21</v>
      </c>
      <c r="M11" s="240">
        <f>G11*(1+L11/100)</f>
        <v>0</v>
      </c>
      <c r="N11" s="240">
        <v>0</v>
      </c>
      <c r="O11" s="240">
        <f>ROUND(E11*N11,2)</f>
        <v>0</v>
      </c>
      <c r="P11" s="240">
        <v>0</v>
      </c>
      <c r="Q11" s="240">
        <f>ROUND(E11*P11,2)</f>
        <v>0</v>
      </c>
      <c r="R11" s="240" t="s">
        <v>126</v>
      </c>
      <c r="S11" s="240" t="s">
        <v>119</v>
      </c>
      <c r="T11" s="241" t="s">
        <v>119</v>
      </c>
      <c r="U11" s="222">
        <v>1.7</v>
      </c>
      <c r="V11" s="222">
        <f>ROUND(E11*U11,2)</f>
        <v>10.199999999999999</v>
      </c>
      <c r="W11" s="222"/>
      <c r="X11" s="222" t="s">
        <v>120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121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9"/>
      <c r="B12" s="220"/>
      <c r="C12" s="256" t="s">
        <v>127</v>
      </c>
      <c r="D12" s="243"/>
      <c r="E12" s="243"/>
      <c r="F12" s="243"/>
      <c r="G12" s="243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12"/>
      <c r="Z12" s="212"/>
      <c r="AA12" s="212"/>
      <c r="AB12" s="212"/>
      <c r="AC12" s="212"/>
      <c r="AD12" s="212"/>
      <c r="AE12" s="212"/>
      <c r="AF12" s="212"/>
      <c r="AG12" s="212" t="s">
        <v>123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35">
        <v>3</v>
      </c>
      <c r="B13" s="236" t="s">
        <v>128</v>
      </c>
      <c r="C13" s="255" t="s">
        <v>129</v>
      </c>
      <c r="D13" s="237" t="s">
        <v>117</v>
      </c>
      <c r="E13" s="238">
        <v>6</v>
      </c>
      <c r="F13" s="239"/>
      <c r="G13" s="240">
        <f>ROUND(E13*F13,2)</f>
        <v>0</v>
      </c>
      <c r="H13" s="239"/>
      <c r="I13" s="240">
        <f>ROUND(E13*H13,2)</f>
        <v>0</v>
      </c>
      <c r="J13" s="239"/>
      <c r="K13" s="240">
        <f>ROUND(E13*J13,2)</f>
        <v>0</v>
      </c>
      <c r="L13" s="240">
        <v>21</v>
      </c>
      <c r="M13" s="240">
        <f>G13*(1+L13/100)</f>
        <v>0</v>
      </c>
      <c r="N13" s="240">
        <v>5.0000000000000002E-5</v>
      </c>
      <c r="O13" s="240">
        <f>ROUND(E13*N13,2)</f>
        <v>0</v>
      </c>
      <c r="P13" s="240">
        <v>0</v>
      </c>
      <c r="Q13" s="240">
        <f>ROUND(E13*P13,2)</f>
        <v>0</v>
      </c>
      <c r="R13" s="240" t="s">
        <v>118</v>
      </c>
      <c r="S13" s="240" t="s">
        <v>119</v>
      </c>
      <c r="T13" s="241" t="s">
        <v>119</v>
      </c>
      <c r="U13" s="222">
        <v>1.655</v>
      </c>
      <c r="V13" s="222">
        <f>ROUND(E13*U13,2)</f>
        <v>9.93</v>
      </c>
      <c r="W13" s="222"/>
      <c r="X13" s="222" t="s">
        <v>120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121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2.5" outlineLevel="1" x14ac:dyDescent="0.2">
      <c r="A14" s="219"/>
      <c r="B14" s="220"/>
      <c r="C14" s="256" t="s">
        <v>130</v>
      </c>
      <c r="D14" s="243"/>
      <c r="E14" s="243"/>
      <c r="F14" s="243"/>
      <c r="G14" s="243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12"/>
      <c r="Z14" s="212"/>
      <c r="AA14" s="212"/>
      <c r="AB14" s="212"/>
      <c r="AC14" s="212"/>
      <c r="AD14" s="212"/>
      <c r="AE14" s="212"/>
      <c r="AF14" s="212"/>
      <c r="AG14" s="212" t="s">
        <v>123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42" t="str">
        <f>C14</f>
        <v>s jejich vykopáním nebo vytrháním, s přesekáním kořenů a s případným nutným přemístěním pařezů na hromady do vzdálenosti do 50 m nebo s naložením na dopravní prostředek,</v>
      </c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35">
        <v>4</v>
      </c>
      <c r="B15" s="236" t="s">
        <v>131</v>
      </c>
      <c r="C15" s="255" t="s">
        <v>132</v>
      </c>
      <c r="D15" s="237" t="s">
        <v>133</v>
      </c>
      <c r="E15" s="238">
        <v>96.3322</v>
      </c>
      <c r="F15" s="239"/>
      <c r="G15" s="240">
        <f>ROUND(E15*F15,2)</f>
        <v>0</v>
      </c>
      <c r="H15" s="239"/>
      <c r="I15" s="240">
        <f>ROUND(E15*H15,2)</f>
        <v>0</v>
      </c>
      <c r="J15" s="239"/>
      <c r="K15" s="240">
        <f>ROUND(E15*J15,2)</f>
        <v>0</v>
      </c>
      <c r="L15" s="240">
        <v>21</v>
      </c>
      <c r="M15" s="240">
        <f>G15*(1+L15/100)</f>
        <v>0</v>
      </c>
      <c r="N15" s="240">
        <v>0</v>
      </c>
      <c r="O15" s="240">
        <f>ROUND(E15*N15,2)</f>
        <v>0</v>
      </c>
      <c r="P15" s="240">
        <v>0</v>
      </c>
      <c r="Q15" s="240">
        <f>ROUND(E15*P15,2)</f>
        <v>0</v>
      </c>
      <c r="R15" s="240" t="s">
        <v>118</v>
      </c>
      <c r="S15" s="240" t="s">
        <v>119</v>
      </c>
      <c r="T15" s="241" t="s">
        <v>119</v>
      </c>
      <c r="U15" s="222">
        <v>0.36799999999999999</v>
      </c>
      <c r="V15" s="222">
        <f>ROUND(E15*U15,2)</f>
        <v>35.450000000000003</v>
      </c>
      <c r="W15" s="222"/>
      <c r="X15" s="222" t="s">
        <v>120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121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9"/>
      <c r="B16" s="220"/>
      <c r="C16" s="256" t="s">
        <v>134</v>
      </c>
      <c r="D16" s="243"/>
      <c r="E16" s="243"/>
      <c r="F16" s="243"/>
      <c r="G16" s="243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12"/>
      <c r="Z16" s="212"/>
      <c r="AA16" s="212"/>
      <c r="AB16" s="212"/>
      <c r="AC16" s="212"/>
      <c r="AD16" s="212"/>
      <c r="AE16" s="212"/>
      <c r="AF16" s="212"/>
      <c r="AG16" s="212" t="s">
        <v>123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9"/>
      <c r="B17" s="220"/>
      <c r="C17" s="257" t="s">
        <v>135</v>
      </c>
      <c r="D17" s="224"/>
      <c r="E17" s="225">
        <v>44.616199999999999</v>
      </c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12"/>
      <c r="Z17" s="212"/>
      <c r="AA17" s="212"/>
      <c r="AB17" s="212"/>
      <c r="AC17" s="212"/>
      <c r="AD17" s="212"/>
      <c r="AE17" s="212"/>
      <c r="AF17" s="212"/>
      <c r="AG17" s="212" t="s">
        <v>44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9"/>
      <c r="B18" s="220"/>
      <c r="C18" s="257" t="s">
        <v>136</v>
      </c>
      <c r="D18" s="224"/>
      <c r="E18" s="225">
        <v>6.7160000000000002</v>
      </c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12"/>
      <c r="Z18" s="212"/>
      <c r="AA18" s="212"/>
      <c r="AB18" s="212"/>
      <c r="AC18" s="212"/>
      <c r="AD18" s="212"/>
      <c r="AE18" s="212"/>
      <c r="AF18" s="212"/>
      <c r="AG18" s="212" t="s">
        <v>44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9"/>
      <c r="B19" s="220"/>
      <c r="C19" s="257" t="s">
        <v>137</v>
      </c>
      <c r="D19" s="224"/>
      <c r="E19" s="225">
        <v>45</v>
      </c>
      <c r="F19" s="222"/>
      <c r="G19" s="222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12"/>
      <c r="Z19" s="212"/>
      <c r="AA19" s="212"/>
      <c r="AB19" s="212"/>
      <c r="AC19" s="212"/>
      <c r="AD19" s="212"/>
      <c r="AE19" s="212"/>
      <c r="AF19" s="212"/>
      <c r="AG19" s="212" t="s">
        <v>44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22.5" outlineLevel="1" x14ac:dyDescent="0.2">
      <c r="A20" s="235">
        <v>5</v>
      </c>
      <c r="B20" s="236" t="s">
        <v>138</v>
      </c>
      <c r="C20" s="255" t="s">
        <v>139</v>
      </c>
      <c r="D20" s="237" t="s">
        <v>133</v>
      </c>
      <c r="E20" s="238">
        <v>96.3322</v>
      </c>
      <c r="F20" s="239"/>
      <c r="G20" s="240">
        <f>ROUND(E20*F20,2)</f>
        <v>0</v>
      </c>
      <c r="H20" s="239"/>
      <c r="I20" s="240">
        <f>ROUND(E20*H20,2)</f>
        <v>0</v>
      </c>
      <c r="J20" s="239"/>
      <c r="K20" s="240">
        <f>ROUND(E20*J20,2)</f>
        <v>0</v>
      </c>
      <c r="L20" s="240">
        <v>21</v>
      </c>
      <c r="M20" s="240">
        <f>G20*(1+L20/100)</f>
        <v>0</v>
      </c>
      <c r="N20" s="240">
        <v>0</v>
      </c>
      <c r="O20" s="240">
        <f>ROUND(E20*N20,2)</f>
        <v>0</v>
      </c>
      <c r="P20" s="240">
        <v>0</v>
      </c>
      <c r="Q20" s="240">
        <f>ROUND(E20*P20,2)</f>
        <v>0</v>
      </c>
      <c r="R20" s="240" t="s">
        <v>118</v>
      </c>
      <c r="S20" s="240" t="s">
        <v>119</v>
      </c>
      <c r="T20" s="241" t="s">
        <v>119</v>
      </c>
      <c r="U20" s="222">
        <v>5.8000000000000003E-2</v>
      </c>
      <c r="V20" s="222">
        <f>ROUND(E20*U20,2)</f>
        <v>5.59</v>
      </c>
      <c r="W20" s="222"/>
      <c r="X20" s="222" t="s">
        <v>120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121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9"/>
      <c r="B21" s="220"/>
      <c r="C21" s="256" t="s">
        <v>134</v>
      </c>
      <c r="D21" s="243"/>
      <c r="E21" s="243"/>
      <c r="F21" s="243"/>
      <c r="G21" s="243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12"/>
      <c r="Z21" s="212"/>
      <c r="AA21" s="212"/>
      <c r="AB21" s="212"/>
      <c r="AC21" s="212"/>
      <c r="AD21" s="212"/>
      <c r="AE21" s="212"/>
      <c r="AF21" s="212"/>
      <c r="AG21" s="212" t="s">
        <v>123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9"/>
      <c r="B22" s="220"/>
      <c r="C22" s="257" t="s">
        <v>140</v>
      </c>
      <c r="D22" s="224"/>
      <c r="E22" s="225">
        <v>96.3322</v>
      </c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12"/>
      <c r="Z22" s="212"/>
      <c r="AA22" s="212"/>
      <c r="AB22" s="212"/>
      <c r="AC22" s="212"/>
      <c r="AD22" s="212"/>
      <c r="AE22" s="212"/>
      <c r="AF22" s="212"/>
      <c r="AG22" s="212" t="s">
        <v>44</v>
      </c>
      <c r="AH22" s="212">
        <v>5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35">
        <v>6</v>
      </c>
      <c r="B23" s="236" t="s">
        <v>141</v>
      </c>
      <c r="C23" s="255" t="s">
        <v>142</v>
      </c>
      <c r="D23" s="237" t="s">
        <v>133</v>
      </c>
      <c r="E23" s="238">
        <v>5.0893800000000002</v>
      </c>
      <c r="F23" s="239"/>
      <c r="G23" s="240">
        <f>ROUND(E23*F23,2)</f>
        <v>0</v>
      </c>
      <c r="H23" s="239"/>
      <c r="I23" s="240">
        <f>ROUND(E23*H23,2)</f>
        <v>0</v>
      </c>
      <c r="J23" s="239"/>
      <c r="K23" s="240">
        <f>ROUND(E23*J23,2)</f>
        <v>0</v>
      </c>
      <c r="L23" s="240">
        <v>21</v>
      </c>
      <c r="M23" s="240">
        <f>G23*(1+L23/100)</f>
        <v>0</v>
      </c>
      <c r="N23" s="240">
        <v>0</v>
      </c>
      <c r="O23" s="240">
        <f>ROUND(E23*N23,2)</f>
        <v>0</v>
      </c>
      <c r="P23" s="240">
        <v>0</v>
      </c>
      <c r="Q23" s="240">
        <f>ROUND(E23*P23,2)</f>
        <v>0</v>
      </c>
      <c r="R23" s="240" t="s">
        <v>118</v>
      </c>
      <c r="S23" s="240" t="s">
        <v>119</v>
      </c>
      <c r="T23" s="241" t="s">
        <v>119</v>
      </c>
      <c r="U23" s="222">
        <v>3.5329999999999999</v>
      </c>
      <c r="V23" s="222">
        <f>ROUND(E23*U23,2)</f>
        <v>17.98</v>
      </c>
      <c r="W23" s="222"/>
      <c r="X23" s="222" t="s">
        <v>120</v>
      </c>
      <c r="Y23" s="212"/>
      <c r="Z23" s="212"/>
      <c r="AA23" s="212"/>
      <c r="AB23" s="212"/>
      <c r="AC23" s="212"/>
      <c r="AD23" s="212"/>
      <c r="AE23" s="212"/>
      <c r="AF23" s="212"/>
      <c r="AG23" s="212" t="s">
        <v>121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9"/>
      <c r="B24" s="220"/>
      <c r="C24" s="256" t="s">
        <v>143</v>
      </c>
      <c r="D24" s="243"/>
      <c r="E24" s="243"/>
      <c r="F24" s="243"/>
      <c r="G24" s="243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12"/>
      <c r="Z24" s="212"/>
      <c r="AA24" s="212"/>
      <c r="AB24" s="212"/>
      <c r="AC24" s="212"/>
      <c r="AD24" s="212"/>
      <c r="AE24" s="212"/>
      <c r="AF24" s="212"/>
      <c r="AG24" s="212" t="s">
        <v>123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9"/>
      <c r="B25" s="220"/>
      <c r="C25" s="257" t="s">
        <v>144</v>
      </c>
      <c r="D25" s="224"/>
      <c r="E25" s="225">
        <v>5.0893800000000002</v>
      </c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12"/>
      <c r="Z25" s="212"/>
      <c r="AA25" s="212"/>
      <c r="AB25" s="212"/>
      <c r="AC25" s="212"/>
      <c r="AD25" s="212"/>
      <c r="AE25" s="212"/>
      <c r="AF25" s="212"/>
      <c r="AG25" s="212" t="s">
        <v>44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35">
        <v>7</v>
      </c>
      <c r="B26" s="236" t="s">
        <v>145</v>
      </c>
      <c r="C26" s="255" t="s">
        <v>146</v>
      </c>
      <c r="D26" s="237" t="s">
        <v>133</v>
      </c>
      <c r="E26" s="238">
        <v>202.84316000000001</v>
      </c>
      <c r="F26" s="239"/>
      <c r="G26" s="240">
        <f>ROUND(E26*F26,2)</f>
        <v>0</v>
      </c>
      <c r="H26" s="239"/>
      <c r="I26" s="240">
        <f>ROUND(E26*H26,2)</f>
        <v>0</v>
      </c>
      <c r="J26" s="239"/>
      <c r="K26" s="240">
        <f>ROUND(E26*J26,2)</f>
        <v>0</v>
      </c>
      <c r="L26" s="240">
        <v>21</v>
      </c>
      <c r="M26" s="240">
        <f>G26*(1+L26/100)</f>
        <v>0</v>
      </c>
      <c r="N26" s="240">
        <v>0</v>
      </c>
      <c r="O26" s="240">
        <f>ROUND(E26*N26,2)</f>
        <v>0</v>
      </c>
      <c r="P26" s="240">
        <v>0</v>
      </c>
      <c r="Q26" s="240">
        <f>ROUND(E26*P26,2)</f>
        <v>0</v>
      </c>
      <c r="R26" s="240" t="s">
        <v>118</v>
      </c>
      <c r="S26" s="240" t="s">
        <v>119</v>
      </c>
      <c r="T26" s="241" t="s">
        <v>119</v>
      </c>
      <c r="U26" s="222">
        <v>1.0999999999999999E-2</v>
      </c>
      <c r="V26" s="222">
        <f>ROUND(E26*U26,2)</f>
        <v>2.23</v>
      </c>
      <c r="W26" s="222"/>
      <c r="X26" s="222" t="s">
        <v>120</v>
      </c>
      <c r="Y26" s="212"/>
      <c r="Z26" s="212"/>
      <c r="AA26" s="212"/>
      <c r="AB26" s="212"/>
      <c r="AC26" s="212"/>
      <c r="AD26" s="212"/>
      <c r="AE26" s="212"/>
      <c r="AF26" s="212"/>
      <c r="AG26" s="212" t="s">
        <v>121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9"/>
      <c r="B27" s="220"/>
      <c r="C27" s="256" t="s">
        <v>147</v>
      </c>
      <c r="D27" s="243"/>
      <c r="E27" s="243"/>
      <c r="F27" s="243"/>
      <c r="G27" s="243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12"/>
      <c r="Z27" s="212"/>
      <c r="AA27" s="212"/>
      <c r="AB27" s="212"/>
      <c r="AC27" s="212"/>
      <c r="AD27" s="212"/>
      <c r="AE27" s="212"/>
      <c r="AF27" s="212"/>
      <c r="AG27" s="212" t="s">
        <v>123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9"/>
      <c r="B28" s="220"/>
      <c r="C28" s="257" t="s">
        <v>148</v>
      </c>
      <c r="D28" s="224"/>
      <c r="E28" s="225"/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12"/>
      <c r="Z28" s="212"/>
      <c r="AA28" s="212"/>
      <c r="AB28" s="212"/>
      <c r="AC28" s="212"/>
      <c r="AD28" s="212"/>
      <c r="AE28" s="212"/>
      <c r="AF28" s="212"/>
      <c r="AG28" s="212" t="s">
        <v>44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9"/>
      <c r="B29" s="220"/>
      <c r="C29" s="257" t="s">
        <v>149</v>
      </c>
      <c r="D29" s="224"/>
      <c r="E29" s="225">
        <v>192.6644</v>
      </c>
      <c r="F29" s="222"/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12"/>
      <c r="Z29" s="212"/>
      <c r="AA29" s="212"/>
      <c r="AB29" s="212"/>
      <c r="AC29" s="212"/>
      <c r="AD29" s="212"/>
      <c r="AE29" s="212"/>
      <c r="AF29" s="212"/>
      <c r="AG29" s="212" t="s">
        <v>44</v>
      </c>
      <c r="AH29" s="212">
        <v>5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9"/>
      <c r="B30" s="220"/>
      <c r="C30" s="257" t="s">
        <v>150</v>
      </c>
      <c r="D30" s="224"/>
      <c r="E30" s="225">
        <v>10.17876</v>
      </c>
      <c r="F30" s="222"/>
      <c r="G30" s="222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12"/>
      <c r="Z30" s="212"/>
      <c r="AA30" s="212"/>
      <c r="AB30" s="212"/>
      <c r="AC30" s="212"/>
      <c r="AD30" s="212"/>
      <c r="AE30" s="212"/>
      <c r="AF30" s="212"/>
      <c r="AG30" s="212" t="s">
        <v>44</v>
      </c>
      <c r="AH30" s="212">
        <v>5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ht="22.5" outlineLevel="1" x14ac:dyDescent="0.2">
      <c r="A31" s="235">
        <v>8</v>
      </c>
      <c r="B31" s="236" t="s">
        <v>151</v>
      </c>
      <c r="C31" s="255" t="s">
        <v>152</v>
      </c>
      <c r="D31" s="237" t="s">
        <v>133</v>
      </c>
      <c r="E31" s="238">
        <v>101.42158000000001</v>
      </c>
      <c r="F31" s="239"/>
      <c r="G31" s="240">
        <f>ROUND(E31*F31,2)</f>
        <v>0</v>
      </c>
      <c r="H31" s="239"/>
      <c r="I31" s="240">
        <f>ROUND(E31*H31,2)</f>
        <v>0</v>
      </c>
      <c r="J31" s="239"/>
      <c r="K31" s="240">
        <f>ROUND(E31*J31,2)</f>
        <v>0</v>
      </c>
      <c r="L31" s="240">
        <v>21</v>
      </c>
      <c r="M31" s="240">
        <f>G31*(1+L31/100)</f>
        <v>0</v>
      </c>
      <c r="N31" s="240">
        <v>0</v>
      </c>
      <c r="O31" s="240">
        <f>ROUND(E31*N31,2)</f>
        <v>0</v>
      </c>
      <c r="P31" s="240">
        <v>0</v>
      </c>
      <c r="Q31" s="240">
        <f>ROUND(E31*P31,2)</f>
        <v>0</v>
      </c>
      <c r="R31" s="240" t="s">
        <v>118</v>
      </c>
      <c r="S31" s="240" t="s">
        <v>119</v>
      </c>
      <c r="T31" s="241" t="s">
        <v>119</v>
      </c>
      <c r="U31" s="222">
        <v>0.65200000000000002</v>
      </c>
      <c r="V31" s="222">
        <f>ROUND(E31*U31,2)</f>
        <v>66.13</v>
      </c>
      <c r="W31" s="222"/>
      <c r="X31" s="222" t="s">
        <v>120</v>
      </c>
      <c r="Y31" s="212"/>
      <c r="Z31" s="212"/>
      <c r="AA31" s="212"/>
      <c r="AB31" s="212"/>
      <c r="AC31" s="212"/>
      <c r="AD31" s="212"/>
      <c r="AE31" s="212"/>
      <c r="AF31" s="212"/>
      <c r="AG31" s="212" t="s">
        <v>121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9"/>
      <c r="B32" s="220"/>
      <c r="C32" s="257" t="s">
        <v>153</v>
      </c>
      <c r="D32" s="224"/>
      <c r="E32" s="225"/>
      <c r="F32" s="222"/>
      <c r="G32" s="222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12"/>
      <c r="Z32" s="212"/>
      <c r="AA32" s="212"/>
      <c r="AB32" s="212"/>
      <c r="AC32" s="212"/>
      <c r="AD32" s="212"/>
      <c r="AE32" s="212"/>
      <c r="AF32" s="212"/>
      <c r="AG32" s="212" t="s">
        <v>44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9"/>
      <c r="B33" s="220"/>
      <c r="C33" s="257" t="s">
        <v>140</v>
      </c>
      <c r="D33" s="224"/>
      <c r="E33" s="225">
        <v>96.3322</v>
      </c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12"/>
      <c r="Z33" s="212"/>
      <c r="AA33" s="212"/>
      <c r="AB33" s="212"/>
      <c r="AC33" s="212"/>
      <c r="AD33" s="212"/>
      <c r="AE33" s="212"/>
      <c r="AF33" s="212"/>
      <c r="AG33" s="212" t="s">
        <v>44</v>
      </c>
      <c r="AH33" s="212">
        <v>5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9"/>
      <c r="B34" s="220"/>
      <c r="C34" s="257" t="s">
        <v>154</v>
      </c>
      <c r="D34" s="224"/>
      <c r="E34" s="225">
        <v>5.0893800000000002</v>
      </c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12"/>
      <c r="Z34" s="212"/>
      <c r="AA34" s="212"/>
      <c r="AB34" s="212"/>
      <c r="AC34" s="212"/>
      <c r="AD34" s="212"/>
      <c r="AE34" s="212"/>
      <c r="AF34" s="212"/>
      <c r="AG34" s="212" t="s">
        <v>44</v>
      </c>
      <c r="AH34" s="212">
        <v>5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56.25" outlineLevel="1" x14ac:dyDescent="0.2">
      <c r="A35" s="235">
        <v>9</v>
      </c>
      <c r="B35" s="236" t="s">
        <v>155</v>
      </c>
      <c r="C35" s="255" t="s">
        <v>156</v>
      </c>
      <c r="D35" s="237" t="s">
        <v>133</v>
      </c>
      <c r="E35" s="238">
        <v>101.42158000000001</v>
      </c>
      <c r="F35" s="239"/>
      <c r="G35" s="240">
        <f>ROUND(E35*F35,2)</f>
        <v>0</v>
      </c>
      <c r="H35" s="239"/>
      <c r="I35" s="240">
        <f>ROUND(E35*H35,2)</f>
        <v>0</v>
      </c>
      <c r="J35" s="239"/>
      <c r="K35" s="240">
        <f>ROUND(E35*J35,2)</f>
        <v>0</v>
      </c>
      <c r="L35" s="240">
        <v>21</v>
      </c>
      <c r="M35" s="240">
        <f>G35*(1+L35/100)</f>
        <v>0</v>
      </c>
      <c r="N35" s="240">
        <v>0</v>
      </c>
      <c r="O35" s="240">
        <f>ROUND(E35*N35,2)</f>
        <v>0</v>
      </c>
      <c r="P35" s="240">
        <v>0</v>
      </c>
      <c r="Q35" s="240">
        <f>ROUND(E35*P35,2)</f>
        <v>0</v>
      </c>
      <c r="R35" s="240" t="s">
        <v>118</v>
      </c>
      <c r="S35" s="240" t="s">
        <v>119</v>
      </c>
      <c r="T35" s="241" t="s">
        <v>119</v>
      </c>
      <c r="U35" s="222">
        <v>5.3999999999999999E-2</v>
      </c>
      <c r="V35" s="222">
        <f>ROUND(E35*U35,2)</f>
        <v>5.48</v>
      </c>
      <c r="W35" s="222"/>
      <c r="X35" s="222" t="s">
        <v>120</v>
      </c>
      <c r="Y35" s="212"/>
      <c r="Z35" s="212"/>
      <c r="AA35" s="212"/>
      <c r="AB35" s="212"/>
      <c r="AC35" s="212"/>
      <c r="AD35" s="212"/>
      <c r="AE35" s="212"/>
      <c r="AF35" s="212"/>
      <c r="AG35" s="212" t="s">
        <v>121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9"/>
      <c r="B36" s="220"/>
      <c r="C36" s="256" t="s">
        <v>157</v>
      </c>
      <c r="D36" s="243"/>
      <c r="E36" s="243"/>
      <c r="F36" s="243"/>
      <c r="G36" s="243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  <c r="W36" s="222"/>
      <c r="X36" s="222"/>
      <c r="Y36" s="212"/>
      <c r="Z36" s="212"/>
      <c r="AA36" s="212"/>
      <c r="AB36" s="212"/>
      <c r="AC36" s="212"/>
      <c r="AD36" s="212"/>
      <c r="AE36" s="212"/>
      <c r="AF36" s="212"/>
      <c r="AG36" s="212" t="s">
        <v>123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9"/>
      <c r="B37" s="220"/>
      <c r="C37" s="257" t="s">
        <v>140</v>
      </c>
      <c r="D37" s="224"/>
      <c r="E37" s="225">
        <v>96.3322</v>
      </c>
      <c r="F37" s="222"/>
      <c r="G37" s="222"/>
      <c r="H37" s="222"/>
      <c r="I37" s="222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2"/>
      <c r="V37" s="222"/>
      <c r="W37" s="222"/>
      <c r="X37" s="222"/>
      <c r="Y37" s="212"/>
      <c r="Z37" s="212"/>
      <c r="AA37" s="212"/>
      <c r="AB37" s="212"/>
      <c r="AC37" s="212"/>
      <c r="AD37" s="212"/>
      <c r="AE37" s="212"/>
      <c r="AF37" s="212"/>
      <c r="AG37" s="212" t="s">
        <v>44</v>
      </c>
      <c r="AH37" s="212">
        <v>5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9"/>
      <c r="B38" s="220"/>
      <c r="C38" s="257" t="s">
        <v>154</v>
      </c>
      <c r="D38" s="224"/>
      <c r="E38" s="225">
        <v>5.0893800000000002</v>
      </c>
      <c r="F38" s="222"/>
      <c r="G38" s="222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2"/>
      <c r="V38" s="222"/>
      <c r="W38" s="222"/>
      <c r="X38" s="222"/>
      <c r="Y38" s="212"/>
      <c r="Z38" s="212"/>
      <c r="AA38" s="212"/>
      <c r="AB38" s="212"/>
      <c r="AC38" s="212"/>
      <c r="AD38" s="212"/>
      <c r="AE38" s="212"/>
      <c r="AF38" s="212"/>
      <c r="AG38" s="212" t="s">
        <v>44</v>
      </c>
      <c r="AH38" s="212">
        <v>5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35">
        <v>10</v>
      </c>
      <c r="B39" s="236" t="s">
        <v>158</v>
      </c>
      <c r="C39" s="255" t="s">
        <v>159</v>
      </c>
      <c r="D39" s="237" t="s">
        <v>160</v>
      </c>
      <c r="E39" s="238">
        <v>290</v>
      </c>
      <c r="F39" s="239"/>
      <c r="G39" s="240">
        <f>ROUND(E39*F39,2)</f>
        <v>0</v>
      </c>
      <c r="H39" s="239"/>
      <c r="I39" s="240">
        <f>ROUND(E39*H39,2)</f>
        <v>0</v>
      </c>
      <c r="J39" s="239"/>
      <c r="K39" s="240">
        <f>ROUND(E39*J39,2)</f>
        <v>0</v>
      </c>
      <c r="L39" s="240">
        <v>21</v>
      </c>
      <c r="M39" s="240">
        <f>G39*(1+L39/100)</f>
        <v>0</v>
      </c>
      <c r="N39" s="240">
        <v>0</v>
      </c>
      <c r="O39" s="240">
        <f>ROUND(E39*N39,2)</f>
        <v>0</v>
      </c>
      <c r="P39" s="240">
        <v>0</v>
      </c>
      <c r="Q39" s="240">
        <f>ROUND(E39*P39,2)</f>
        <v>0</v>
      </c>
      <c r="R39" s="240" t="s">
        <v>161</v>
      </c>
      <c r="S39" s="240" t="s">
        <v>119</v>
      </c>
      <c r="T39" s="241" t="s">
        <v>119</v>
      </c>
      <c r="U39" s="222">
        <v>0.06</v>
      </c>
      <c r="V39" s="222">
        <f>ROUND(E39*U39,2)</f>
        <v>17.399999999999999</v>
      </c>
      <c r="W39" s="222"/>
      <c r="X39" s="222" t="s">
        <v>120</v>
      </c>
      <c r="Y39" s="212"/>
      <c r="Z39" s="212"/>
      <c r="AA39" s="212"/>
      <c r="AB39" s="212"/>
      <c r="AC39" s="212"/>
      <c r="AD39" s="212"/>
      <c r="AE39" s="212"/>
      <c r="AF39" s="212"/>
      <c r="AG39" s="212" t="s">
        <v>121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9"/>
      <c r="B40" s="220"/>
      <c r="C40" s="256" t="s">
        <v>162</v>
      </c>
      <c r="D40" s="243"/>
      <c r="E40" s="243"/>
      <c r="F40" s="243"/>
      <c r="G40" s="243"/>
      <c r="H40" s="222"/>
      <c r="I40" s="222"/>
      <c r="J40" s="222"/>
      <c r="K40" s="222"/>
      <c r="L40" s="222"/>
      <c r="M40" s="222"/>
      <c r="N40" s="222"/>
      <c r="O40" s="222"/>
      <c r="P40" s="222"/>
      <c r="Q40" s="222"/>
      <c r="R40" s="222"/>
      <c r="S40" s="222"/>
      <c r="T40" s="222"/>
      <c r="U40" s="222"/>
      <c r="V40" s="222"/>
      <c r="W40" s="222"/>
      <c r="X40" s="222"/>
      <c r="Y40" s="212"/>
      <c r="Z40" s="212"/>
      <c r="AA40" s="212"/>
      <c r="AB40" s="212"/>
      <c r="AC40" s="212"/>
      <c r="AD40" s="212"/>
      <c r="AE40" s="212"/>
      <c r="AF40" s="212"/>
      <c r="AG40" s="212" t="s">
        <v>123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35">
        <v>11</v>
      </c>
      <c r="B41" s="236" t="s">
        <v>163</v>
      </c>
      <c r="C41" s="255" t="s">
        <v>164</v>
      </c>
      <c r="D41" s="237" t="s">
        <v>160</v>
      </c>
      <c r="E41" s="238">
        <v>123.0354</v>
      </c>
      <c r="F41" s="239"/>
      <c r="G41" s="240">
        <f>ROUND(E41*F41,2)</f>
        <v>0</v>
      </c>
      <c r="H41" s="239"/>
      <c r="I41" s="240">
        <f>ROUND(E41*H41,2)</f>
        <v>0</v>
      </c>
      <c r="J41" s="239"/>
      <c r="K41" s="240">
        <f>ROUND(E41*J41,2)</f>
        <v>0</v>
      </c>
      <c r="L41" s="240">
        <v>21</v>
      </c>
      <c r="M41" s="240">
        <f>G41*(1+L41/100)</f>
        <v>0</v>
      </c>
      <c r="N41" s="240">
        <v>0</v>
      </c>
      <c r="O41" s="240">
        <f>ROUND(E41*N41,2)</f>
        <v>0</v>
      </c>
      <c r="P41" s="240">
        <v>0</v>
      </c>
      <c r="Q41" s="240">
        <f>ROUND(E41*P41,2)</f>
        <v>0</v>
      </c>
      <c r="R41" s="240" t="s">
        <v>118</v>
      </c>
      <c r="S41" s="240" t="s">
        <v>119</v>
      </c>
      <c r="T41" s="241" t="s">
        <v>119</v>
      </c>
      <c r="U41" s="222">
        <v>1.7999999999999999E-2</v>
      </c>
      <c r="V41" s="222">
        <f>ROUND(E41*U41,2)</f>
        <v>2.21</v>
      </c>
      <c r="W41" s="222"/>
      <c r="X41" s="222" t="s">
        <v>120</v>
      </c>
      <c r="Y41" s="212"/>
      <c r="Z41" s="212"/>
      <c r="AA41" s="212"/>
      <c r="AB41" s="212"/>
      <c r="AC41" s="212"/>
      <c r="AD41" s="212"/>
      <c r="AE41" s="212"/>
      <c r="AF41" s="212"/>
      <c r="AG41" s="212" t="s">
        <v>121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9"/>
      <c r="B42" s="220"/>
      <c r="C42" s="256" t="s">
        <v>165</v>
      </c>
      <c r="D42" s="243"/>
      <c r="E42" s="243"/>
      <c r="F42" s="243"/>
      <c r="G42" s="243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22"/>
      <c r="S42" s="222"/>
      <c r="T42" s="222"/>
      <c r="U42" s="222"/>
      <c r="V42" s="222"/>
      <c r="W42" s="222"/>
      <c r="X42" s="222"/>
      <c r="Y42" s="212"/>
      <c r="Z42" s="212"/>
      <c r="AA42" s="212"/>
      <c r="AB42" s="212"/>
      <c r="AC42" s="212"/>
      <c r="AD42" s="212"/>
      <c r="AE42" s="212"/>
      <c r="AF42" s="212"/>
      <c r="AG42" s="212" t="s">
        <v>123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9"/>
      <c r="B43" s="220"/>
      <c r="C43" s="257" t="s">
        <v>166</v>
      </c>
      <c r="D43" s="224"/>
      <c r="E43" s="225">
        <v>105.55540000000001</v>
      </c>
      <c r="F43" s="222"/>
      <c r="G43" s="222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12"/>
      <c r="Z43" s="212"/>
      <c r="AA43" s="212"/>
      <c r="AB43" s="212"/>
      <c r="AC43" s="212"/>
      <c r="AD43" s="212"/>
      <c r="AE43" s="212"/>
      <c r="AF43" s="212"/>
      <c r="AG43" s="212" t="s">
        <v>44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9"/>
      <c r="B44" s="220"/>
      <c r="C44" s="257" t="s">
        <v>167</v>
      </c>
      <c r="D44" s="224"/>
      <c r="E44" s="225">
        <v>17.48</v>
      </c>
      <c r="F44" s="222"/>
      <c r="G44" s="222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12"/>
      <c r="Z44" s="212"/>
      <c r="AA44" s="212"/>
      <c r="AB44" s="212"/>
      <c r="AC44" s="212"/>
      <c r="AD44" s="212"/>
      <c r="AE44" s="212"/>
      <c r="AF44" s="212"/>
      <c r="AG44" s="212" t="s">
        <v>44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44">
        <v>12</v>
      </c>
      <c r="B45" s="245" t="s">
        <v>168</v>
      </c>
      <c r="C45" s="258" t="s">
        <v>169</v>
      </c>
      <c r="D45" s="246" t="s">
        <v>160</v>
      </c>
      <c r="E45" s="247">
        <v>290</v>
      </c>
      <c r="F45" s="248"/>
      <c r="G45" s="249">
        <f>ROUND(E45*F45,2)</f>
        <v>0</v>
      </c>
      <c r="H45" s="248"/>
      <c r="I45" s="249">
        <f>ROUND(E45*H45,2)</f>
        <v>0</v>
      </c>
      <c r="J45" s="248"/>
      <c r="K45" s="249">
        <f>ROUND(E45*J45,2)</f>
        <v>0</v>
      </c>
      <c r="L45" s="249">
        <v>21</v>
      </c>
      <c r="M45" s="249">
        <f>G45*(1+L45/100)</f>
        <v>0</v>
      </c>
      <c r="N45" s="249">
        <v>0</v>
      </c>
      <c r="O45" s="249">
        <f>ROUND(E45*N45,2)</f>
        <v>0</v>
      </c>
      <c r="P45" s="249">
        <v>0</v>
      </c>
      <c r="Q45" s="249">
        <f>ROUND(E45*P45,2)</f>
        <v>0</v>
      </c>
      <c r="R45" s="249" t="s">
        <v>161</v>
      </c>
      <c r="S45" s="249" t="s">
        <v>119</v>
      </c>
      <c r="T45" s="250" t="s">
        <v>119</v>
      </c>
      <c r="U45" s="222">
        <v>1E-3</v>
      </c>
      <c r="V45" s="222">
        <f>ROUND(E45*U45,2)</f>
        <v>0.28999999999999998</v>
      </c>
      <c r="W45" s="222"/>
      <c r="X45" s="222" t="s">
        <v>120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121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44">
        <v>13</v>
      </c>
      <c r="B46" s="245" t="s">
        <v>170</v>
      </c>
      <c r="C46" s="258" t="s">
        <v>171</v>
      </c>
      <c r="D46" s="246" t="s">
        <v>172</v>
      </c>
      <c r="E46" s="247">
        <v>6</v>
      </c>
      <c r="F46" s="248"/>
      <c r="G46" s="249">
        <f>ROUND(E46*F46,2)</f>
        <v>0</v>
      </c>
      <c r="H46" s="248"/>
      <c r="I46" s="249">
        <f>ROUND(E46*H46,2)</f>
        <v>0</v>
      </c>
      <c r="J46" s="248"/>
      <c r="K46" s="249">
        <f>ROUND(E46*J46,2)</f>
        <v>0</v>
      </c>
      <c r="L46" s="249">
        <v>21</v>
      </c>
      <c r="M46" s="249">
        <f>G46*(1+L46/100)</f>
        <v>0</v>
      </c>
      <c r="N46" s="249">
        <v>1E-3</v>
      </c>
      <c r="O46" s="249">
        <f>ROUND(E46*N46,2)</f>
        <v>0.01</v>
      </c>
      <c r="P46" s="249">
        <v>0</v>
      </c>
      <c r="Q46" s="249">
        <f>ROUND(E46*P46,2)</f>
        <v>0</v>
      </c>
      <c r="R46" s="249" t="s">
        <v>173</v>
      </c>
      <c r="S46" s="249" t="s">
        <v>119</v>
      </c>
      <c r="T46" s="250" t="s">
        <v>119</v>
      </c>
      <c r="U46" s="222">
        <v>0</v>
      </c>
      <c r="V46" s="222">
        <f>ROUND(E46*U46,2)</f>
        <v>0</v>
      </c>
      <c r="W46" s="222"/>
      <c r="X46" s="222" t="s">
        <v>174</v>
      </c>
      <c r="Y46" s="212"/>
      <c r="Z46" s="212"/>
      <c r="AA46" s="212"/>
      <c r="AB46" s="212"/>
      <c r="AC46" s="212"/>
      <c r="AD46" s="212"/>
      <c r="AE46" s="212"/>
      <c r="AF46" s="212"/>
      <c r="AG46" s="212" t="s">
        <v>175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x14ac:dyDescent="0.2">
      <c r="A47" s="229" t="s">
        <v>113</v>
      </c>
      <c r="B47" s="230" t="s">
        <v>60</v>
      </c>
      <c r="C47" s="254" t="s">
        <v>61</v>
      </c>
      <c r="D47" s="231"/>
      <c r="E47" s="232"/>
      <c r="F47" s="233"/>
      <c r="G47" s="233">
        <f>SUMIF(AG48:AG62,"&lt;&gt;NOR",G48:G62)</f>
        <v>0</v>
      </c>
      <c r="H47" s="233"/>
      <c r="I47" s="233">
        <f>SUM(I48:I62)</f>
        <v>0</v>
      </c>
      <c r="J47" s="233"/>
      <c r="K47" s="233">
        <f>SUM(K48:K62)</f>
        <v>0</v>
      </c>
      <c r="L47" s="233"/>
      <c r="M47" s="233">
        <f>SUM(M48:M62)</f>
        <v>0</v>
      </c>
      <c r="N47" s="233"/>
      <c r="O47" s="233">
        <f>SUM(O48:O62)</f>
        <v>22.01</v>
      </c>
      <c r="P47" s="233"/>
      <c r="Q47" s="233">
        <f>SUM(Q48:Q62)</f>
        <v>0</v>
      </c>
      <c r="R47" s="233"/>
      <c r="S47" s="233"/>
      <c r="T47" s="234"/>
      <c r="U47" s="228"/>
      <c r="V47" s="228">
        <f>SUM(V48:V62)</f>
        <v>29.659999999999997</v>
      </c>
      <c r="W47" s="228"/>
      <c r="X47" s="228"/>
      <c r="AG47" t="s">
        <v>114</v>
      </c>
    </row>
    <row r="48" spans="1:60" outlineLevel="1" x14ac:dyDescent="0.2">
      <c r="A48" s="235">
        <v>14</v>
      </c>
      <c r="B48" s="236" t="s">
        <v>176</v>
      </c>
      <c r="C48" s="255" t="s">
        <v>177</v>
      </c>
      <c r="D48" s="237" t="s">
        <v>133</v>
      </c>
      <c r="E48" s="238">
        <v>3.3119999999999998</v>
      </c>
      <c r="F48" s="239"/>
      <c r="G48" s="240">
        <f>ROUND(E48*F48,2)</f>
        <v>0</v>
      </c>
      <c r="H48" s="239"/>
      <c r="I48" s="240">
        <f>ROUND(E48*H48,2)</f>
        <v>0</v>
      </c>
      <c r="J48" s="239"/>
      <c r="K48" s="240">
        <f>ROUND(E48*J48,2)</f>
        <v>0</v>
      </c>
      <c r="L48" s="240">
        <v>21</v>
      </c>
      <c r="M48" s="240">
        <f>G48*(1+L48/100)</f>
        <v>0</v>
      </c>
      <c r="N48" s="240">
        <v>2.5249999999999999</v>
      </c>
      <c r="O48" s="240">
        <f>ROUND(E48*N48,2)</f>
        <v>8.36</v>
      </c>
      <c r="P48" s="240">
        <v>0</v>
      </c>
      <c r="Q48" s="240">
        <f>ROUND(E48*P48,2)</f>
        <v>0</v>
      </c>
      <c r="R48" s="240" t="s">
        <v>178</v>
      </c>
      <c r="S48" s="240" t="s">
        <v>119</v>
      </c>
      <c r="T48" s="241" t="s">
        <v>119</v>
      </c>
      <c r="U48" s="222">
        <v>0.47699999999999998</v>
      </c>
      <c r="V48" s="222">
        <f>ROUND(E48*U48,2)</f>
        <v>1.58</v>
      </c>
      <c r="W48" s="222"/>
      <c r="X48" s="222" t="s">
        <v>120</v>
      </c>
      <c r="Y48" s="212"/>
      <c r="Z48" s="212"/>
      <c r="AA48" s="212"/>
      <c r="AB48" s="212"/>
      <c r="AC48" s="212"/>
      <c r="AD48" s="212"/>
      <c r="AE48" s="212"/>
      <c r="AF48" s="212"/>
      <c r="AG48" s="212" t="s">
        <v>121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9"/>
      <c r="B49" s="220"/>
      <c r="C49" s="257" t="s">
        <v>179</v>
      </c>
      <c r="D49" s="224"/>
      <c r="E49" s="225">
        <v>3.3119999999999998</v>
      </c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12"/>
      <c r="Z49" s="212"/>
      <c r="AA49" s="212"/>
      <c r="AB49" s="212"/>
      <c r="AC49" s="212"/>
      <c r="AD49" s="212"/>
      <c r="AE49" s="212"/>
      <c r="AF49" s="212"/>
      <c r="AG49" s="212" t="s">
        <v>44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35">
        <v>15</v>
      </c>
      <c r="B50" s="236" t="s">
        <v>180</v>
      </c>
      <c r="C50" s="255" t="s">
        <v>181</v>
      </c>
      <c r="D50" s="237" t="s">
        <v>160</v>
      </c>
      <c r="E50" s="238">
        <v>6.56</v>
      </c>
      <c r="F50" s="239"/>
      <c r="G50" s="240">
        <f>ROUND(E50*F50,2)</f>
        <v>0</v>
      </c>
      <c r="H50" s="239"/>
      <c r="I50" s="240">
        <f>ROUND(E50*H50,2)</f>
        <v>0</v>
      </c>
      <c r="J50" s="239"/>
      <c r="K50" s="240">
        <f>ROUND(E50*J50,2)</f>
        <v>0</v>
      </c>
      <c r="L50" s="240">
        <v>21</v>
      </c>
      <c r="M50" s="240">
        <f>G50*(1+L50/100)</f>
        <v>0</v>
      </c>
      <c r="N50" s="240">
        <v>3.916E-2</v>
      </c>
      <c r="O50" s="240">
        <f>ROUND(E50*N50,2)</f>
        <v>0.26</v>
      </c>
      <c r="P50" s="240">
        <v>0</v>
      </c>
      <c r="Q50" s="240">
        <f>ROUND(E50*P50,2)</f>
        <v>0</v>
      </c>
      <c r="R50" s="240" t="s">
        <v>178</v>
      </c>
      <c r="S50" s="240" t="s">
        <v>119</v>
      </c>
      <c r="T50" s="241" t="s">
        <v>119</v>
      </c>
      <c r="U50" s="222">
        <v>1.05</v>
      </c>
      <c r="V50" s="222">
        <f>ROUND(E50*U50,2)</f>
        <v>6.89</v>
      </c>
      <c r="W50" s="222"/>
      <c r="X50" s="222" t="s">
        <v>120</v>
      </c>
      <c r="Y50" s="212"/>
      <c r="Z50" s="212"/>
      <c r="AA50" s="212"/>
      <c r="AB50" s="212"/>
      <c r="AC50" s="212"/>
      <c r="AD50" s="212"/>
      <c r="AE50" s="212"/>
      <c r="AF50" s="212"/>
      <c r="AG50" s="212" t="s">
        <v>121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22.5" outlineLevel="1" x14ac:dyDescent="0.2">
      <c r="A51" s="219"/>
      <c r="B51" s="220"/>
      <c r="C51" s="256" t="s">
        <v>182</v>
      </c>
      <c r="D51" s="243"/>
      <c r="E51" s="243"/>
      <c r="F51" s="243"/>
      <c r="G51" s="243"/>
      <c r="H51" s="222"/>
      <c r="I51" s="222"/>
      <c r="J51" s="222"/>
      <c r="K51" s="222"/>
      <c r="L51" s="222"/>
      <c r="M51" s="222"/>
      <c r="N51" s="222"/>
      <c r="O51" s="222"/>
      <c r="P51" s="222"/>
      <c r="Q51" s="222"/>
      <c r="R51" s="222"/>
      <c r="S51" s="222"/>
      <c r="T51" s="222"/>
      <c r="U51" s="222"/>
      <c r="V51" s="222"/>
      <c r="W51" s="222"/>
      <c r="X51" s="222"/>
      <c r="Y51" s="212"/>
      <c r="Z51" s="212"/>
      <c r="AA51" s="212"/>
      <c r="AB51" s="212"/>
      <c r="AC51" s="212"/>
      <c r="AD51" s="212"/>
      <c r="AE51" s="212"/>
      <c r="AF51" s="212"/>
      <c r="AG51" s="212" t="s">
        <v>123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42" t="str">
        <f>C51</f>
        <v>svislé nebo šikmé (odkloněné), půdorysně přímé nebo zalomené, stěn základových pasů ve volných nebo zapažených jámách, rýhách, šachtách, včetně případných vzpěr,</v>
      </c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9"/>
      <c r="B52" s="220"/>
      <c r="C52" s="257" t="s">
        <v>183</v>
      </c>
      <c r="D52" s="224"/>
      <c r="E52" s="225">
        <v>6.56</v>
      </c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  <c r="V52" s="222"/>
      <c r="W52" s="222"/>
      <c r="X52" s="222"/>
      <c r="Y52" s="212"/>
      <c r="Z52" s="212"/>
      <c r="AA52" s="212"/>
      <c r="AB52" s="212"/>
      <c r="AC52" s="212"/>
      <c r="AD52" s="212"/>
      <c r="AE52" s="212"/>
      <c r="AF52" s="212"/>
      <c r="AG52" s="212" t="s">
        <v>44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35">
        <v>16</v>
      </c>
      <c r="B53" s="236" t="s">
        <v>184</v>
      </c>
      <c r="C53" s="255" t="s">
        <v>185</v>
      </c>
      <c r="D53" s="237" t="s">
        <v>160</v>
      </c>
      <c r="E53" s="238">
        <v>6.56</v>
      </c>
      <c r="F53" s="239"/>
      <c r="G53" s="240">
        <f>ROUND(E53*F53,2)</f>
        <v>0</v>
      </c>
      <c r="H53" s="239"/>
      <c r="I53" s="240">
        <f>ROUND(E53*H53,2)</f>
        <v>0</v>
      </c>
      <c r="J53" s="239"/>
      <c r="K53" s="240">
        <f>ROUND(E53*J53,2)</f>
        <v>0</v>
      </c>
      <c r="L53" s="240">
        <v>21</v>
      </c>
      <c r="M53" s="240">
        <f>G53*(1+L53/100)</f>
        <v>0</v>
      </c>
      <c r="N53" s="240">
        <v>0</v>
      </c>
      <c r="O53" s="240">
        <f>ROUND(E53*N53,2)</f>
        <v>0</v>
      </c>
      <c r="P53" s="240">
        <v>0</v>
      </c>
      <c r="Q53" s="240">
        <f>ROUND(E53*P53,2)</f>
        <v>0</v>
      </c>
      <c r="R53" s="240" t="s">
        <v>178</v>
      </c>
      <c r="S53" s="240" t="s">
        <v>119</v>
      </c>
      <c r="T53" s="241" t="s">
        <v>119</v>
      </c>
      <c r="U53" s="222">
        <v>0.32</v>
      </c>
      <c r="V53" s="222">
        <f>ROUND(E53*U53,2)</f>
        <v>2.1</v>
      </c>
      <c r="W53" s="222"/>
      <c r="X53" s="222" t="s">
        <v>120</v>
      </c>
      <c r="Y53" s="212"/>
      <c r="Z53" s="212"/>
      <c r="AA53" s="212"/>
      <c r="AB53" s="212"/>
      <c r="AC53" s="212"/>
      <c r="AD53" s="212"/>
      <c r="AE53" s="212"/>
      <c r="AF53" s="212"/>
      <c r="AG53" s="212" t="s">
        <v>121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2.5" outlineLevel="1" x14ac:dyDescent="0.2">
      <c r="A54" s="219"/>
      <c r="B54" s="220"/>
      <c r="C54" s="256" t="s">
        <v>182</v>
      </c>
      <c r="D54" s="243"/>
      <c r="E54" s="243"/>
      <c r="F54" s="243"/>
      <c r="G54" s="243"/>
      <c r="H54" s="222"/>
      <c r="I54" s="222"/>
      <c r="J54" s="222"/>
      <c r="K54" s="222"/>
      <c r="L54" s="222"/>
      <c r="M54" s="222"/>
      <c r="N54" s="222"/>
      <c r="O54" s="222"/>
      <c r="P54" s="222"/>
      <c r="Q54" s="222"/>
      <c r="R54" s="222"/>
      <c r="S54" s="222"/>
      <c r="T54" s="222"/>
      <c r="U54" s="222"/>
      <c r="V54" s="222"/>
      <c r="W54" s="222"/>
      <c r="X54" s="222"/>
      <c r="Y54" s="212"/>
      <c r="Z54" s="212"/>
      <c r="AA54" s="212"/>
      <c r="AB54" s="212"/>
      <c r="AC54" s="212"/>
      <c r="AD54" s="212"/>
      <c r="AE54" s="212"/>
      <c r="AF54" s="212"/>
      <c r="AG54" s="212" t="s">
        <v>123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42" t="str">
        <f>C54</f>
        <v>svislé nebo šikmé (odkloněné), půdorysně přímé nebo zalomené, stěn základových pasů ve volných nebo zapažených jámách, rýhách, šachtách, včetně případných vzpěr,</v>
      </c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9"/>
      <c r="B55" s="220"/>
      <c r="C55" s="257" t="s">
        <v>186</v>
      </c>
      <c r="D55" s="224"/>
      <c r="E55" s="225">
        <v>6.56</v>
      </c>
      <c r="F55" s="222"/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12"/>
      <c r="Z55" s="212"/>
      <c r="AA55" s="212"/>
      <c r="AB55" s="212"/>
      <c r="AC55" s="212"/>
      <c r="AD55" s="212"/>
      <c r="AE55" s="212"/>
      <c r="AF55" s="212"/>
      <c r="AG55" s="212" t="s">
        <v>44</v>
      </c>
      <c r="AH55" s="212">
        <v>5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35">
        <v>17</v>
      </c>
      <c r="B56" s="236" t="s">
        <v>187</v>
      </c>
      <c r="C56" s="255" t="s">
        <v>188</v>
      </c>
      <c r="D56" s="237" t="s">
        <v>133</v>
      </c>
      <c r="E56" s="238">
        <v>5.2675099999999997</v>
      </c>
      <c r="F56" s="239"/>
      <c r="G56" s="240">
        <f>ROUND(E56*F56,2)</f>
        <v>0</v>
      </c>
      <c r="H56" s="239"/>
      <c r="I56" s="240">
        <f>ROUND(E56*H56,2)</f>
        <v>0</v>
      </c>
      <c r="J56" s="239"/>
      <c r="K56" s="240">
        <f>ROUND(E56*J56,2)</f>
        <v>0</v>
      </c>
      <c r="L56" s="240">
        <v>21</v>
      </c>
      <c r="M56" s="240">
        <f>G56*(1+L56/100)</f>
        <v>0</v>
      </c>
      <c r="N56" s="240">
        <v>2.5249999999999999</v>
      </c>
      <c r="O56" s="240">
        <f>ROUND(E56*N56,2)</f>
        <v>13.3</v>
      </c>
      <c r="P56" s="240">
        <v>0</v>
      </c>
      <c r="Q56" s="240">
        <f>ROUND(E56*P56,2)</f>
        <v>0</v>
      </c>
      <c r="R56" s="240" t="s">
        <v>178</v>
      </c>
      <c r="S56" s="240" t="s">
        <v>119</v>
      </c>
      <c r="T56" s="241" t="s">
        <v>119</v>
      </c>
      <c r="U56" s="222">
        <v>0.47699999999999998</v>
      </c>
      <c r="V56" s="222">
        <f>ROUND(E56*U56,2)</f>
        <v>2.5099999999999998</v>
      </c>
      <c r="W56" s="222"/>
      <c r="X56" s="222" t="s">
        <v>120</v>
      </c>
      <c r="Y56" s="212"/>
      <c r="Z56" s="212"/>
      <c r="AA56" s="212"/>
      <c r="AB56" s="212"/>
      <c r="AC56" s="212"/>
      <c r="AD56" s="212"/>
      <c r="AE56" s="212"/>
      <c r="AF56" s="212"/>
      <c r="AG56" s="212" t="s">
        <v>121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9"/>
      <c r="B57" s="220"/>
      <c r="C57" s="257" t="s">
        <v>144</v>
      </c>
      <c r="D57" s="224"/>
      <c r="E57" s="225">
        <v>5.0893800000000002</v>
      </c>
      <c r="F57" s="222"/>
      <c r="G57" s="222"/>
      <c r="H57" s="222"/>
      <c r="I57" s="222"/>
      <c r="J57" s="222"/>
      <c r="K57" s="222"/>
      <c r="L57" s="222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22"/>
      <c r="Y57" s="212"/>
      <c r="Z57" s="212"/>
      <c r="AA57" s="212"/>
      <c r="AB57" s="212"/>
      <c r="AC57" s="212"/>
      <c r="AD57" s="212"/>
      <c r="AE57" s="212"/>
      <c r="AF57" s="212"/>
      <c r="AG57" s="212" t="s">
        <v>44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9"/>
      <c r="B58" s="220"/>
      <c r="C58" s="259" t="s">
        <v>189</v>
      </c>
      <c r="D58" s="226"/>
      <c r="E58" s="227">
        <v>0.17813000000000001</v>
      </c>
      <c r="F58" s="222"/>
      <c r="G58" s="222"/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12"/>
      <c r="Z58" s="212"/>
      <c r="AA58" s="212"/>
      <c r="AB58" s="212"/>
      <c r="AC58" s="212"/>
      <c r="AD58" s="212"/>
      <c r="AE58" s="212"/>
      <c r="AF58" s="212"/>
      <c r="AG58" s="212" t="s">
        <v>44</v>
      </c>
      <c r="AH58" s="212">
        <v>4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35">
        <v>18</v>
      </c>
      <c r="B59" s="236" t="s">
        <v>190</v>
      </c>
      <c r="C59" s="255" t="s">
        <v>191</v>
      </c>
      <c r="D59" s="237" t="s">
        <v>160</v>
      </c>
      <c r="E59" s="238">
        <v>176.4</v>
      </c>
      <c r="F59" s="239"/>
      <c r="G59" s="240">
        <f>ROUND(E59*F59,2)</f>
        <v>0</v>
      </c>
      <c r="H59" s="239"/>
      <c r="I59" s="240">
        <f>ROUND(E59*H59,2)</f>
        <v>0</v>
      </c>
      <c r="J59" s="239"/>
      <c r="K59" s="240">
        <f>ROUND(E59*J59,2)</f>
        <v>0</v>
      </c>
      <c r="L59" s="240">
        <v>21</v>
      </c>
      <c r="M59" s="240">
        <f>G59*(1+L59/100)</f>
        <v>0</v>
      </c>
      <c r="N59" s="240">
        <v>5.0000000000000001E-4</v>
      </c>
      <c r="O59" s="240">
        <f>ROUND(E59*N59,2)</f>
        <v>0.09</v>
      </c>
      <c r="P59" s="240">
        <v>0</v>
      </c>
      <c r="Q59" s="240">
        <f>ROUND(E59*P59,2)</f>
        <v>0</v>
      </c>
      <c r="R59" s="240" t="s">
        <v>192</v>
      </c>
      <c r="S59" s="240" t="s">
        <v>119</v>
      </c>
      <c r="T59" s="241" t="s">
        <v>119</v>
      </c>
      <c r="U59" s="222">
        <v>9.4E-2</v>
      </c>
      <c r="V59" s="222">
        <f>ROUND(E59*U59,2)</f>
        <v>16.579999999999998</v>
      </c>
      <c r="W59" s="222"/>
      <c r="X59" s="222" t="s">
        <v>120</v>
      </c>
      <c r="Y59" s="212"/>
      <c r="Z59" s="212"/>
      <c r="AA59" s="212"/>
      <c r="AB59" s="212"/>
      <c r="AC59" s="212"/>
      <c r="AD59" s="212"/>
      <c r="AE59" s="212"/>
      <c r="AF59" s="212"/>
      <c r="AG59" s="212" t="s">
        <v>121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9"/>
      <c r="B60" s="220"/>
      <c r="C60" s="257" t="s">
        <v>193</v>
      </c>
      <c r="D60" s="224"/>
      <c r="E60" s="225">
        <v>176.4</v>
      </c>
      <c r="F60" s="222"/>
      <c r="G60" s="222"/>
      <c r="H60" s="222"/>
      <c r="I60" s="222"/>
      <c r="J60" s="222"/>
      <c r="K60" s="222"/>
      <c r="L60" s="222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2"/>
      <c r="Y60" s="212"/>
      <c r="Z60" s="212"/>
      <c r="AA60" s="212"/>
      <c r="AB60" s="212"/>
      <c r="AC60" s="212"/>
      <c r="AD60" s="212"/>
      <c r="AE60" s="212"/>
      <c r="AF60" s="212"/>
      <c r="AG60" s="212" t="s">
        <v>44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35">
        <v>19</v>
      </c>
      <c r="B61" s="236" t="s">
        <v>194</v>
      </c>
      <c r="C61" s="255" t="s">
        <v>195</v>
      </c>
      <c r="D61" s="237" t="s">
        <v>172</v>
      </c>
      <c r="E61" s="238">
        <v>1354.752</v>
      </c>
      <c r="F61" s="239"/>
      <c r="G61" s="240">
        <f>ROUND(E61*F61,2)</f>
        <v>0</v>
      </c>
      <c r="H61" s="239"/>
      <c r="I61" s="240">
        <f>ROUND(E61*H61,2)</f>
        <v>0</v>
      </c>
      <c r="J61" s="239"/>
      <c r="K61" s="240">
        <f>ROUND(E61*J61,2)</f>
        <v>0</v>
      </c>
      <c r="L61" s="240">
        <v>21</v>
      </c>
      <c r="M61" s="240">
        <f>G61*(1+L61/100)</f>
        <v>0</v>
      </c>
      <c r="N61" s="240">
        <v>0</v>
      </c>
      <c r="O61" s="240">
        <f>ROUND(E61*N61,2)</f>
        <v>0</v>
      </c>
      <c r="P61" s="240">
        <v>0</v>
      </c>
      <c r="Q61" s="240">
        <f>ROUND(E61*P61,2)</f>
        <v>0</v>
      </c>
      <c r="R61" s="240"/>
      <c r="S61" s="240" t="s">
        <v>196</v>
      </c>
      <c r="T61" s="241" t="s">
        <v>197</v>
      </c>
      <c r="U61" s="222">
        <v>0</v>
      </c>
      <c r="V61" s="222">
        <f>ROUND(E61*U61,2)</f>
        <v>0</v>
      </c>
      <c r="W61" s="222"/>
      <c r="X61" s="222" t="s">
        <v>120</v>
      </c>
      <c r="Y61" s="212"/>
      <c r="Z61" s="212"/>
      <c r="AA61" s="212"/>
      <c r="AB61" s="212"/>
      <c r="AC61" s="212"/>
      <c r="AD61" s="212"/>
      <c r="AE61" s="212"/>
      <c r="AF61" s="212"/>
      <c r="AG61" s="212" t="s">
        <v>121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9"/>
      <c r="B62" s="220"/>
      <c r="C62" s="257" t="s">
        <v>198</v>
      </c>
      <c r="D62" s="224"/>
      <c r="E62" s="225">
        <v>1354.752</v>
      </c>
      <c r="F62" s="222"/>
      <c r="G62" s="222"/>
      <c r="H62" s="222"/>
      <c r="I62" s="222"/>
      <c r="J62" s="222"/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22"/>
      <c r="Y62" s="212"/>
      <c r="Z62" s="212"/>
      <c r="AA62" s="212"/>
      <c r="AB62" s="212"/>
      <c r="AC62" s="212"/>
      <c r="AD62" s="212"/>
      <c r="AE62" s="212"/>
      <c r="AF62" s="212"/>
      <c r="AG62" s="212" t="s">
        <v>44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x14ac:dyDescent="0.2">
      <c r="A63" s="229" t="s">
        <v>113</v>
      </c>
      <c r="B63" s="230" t="s">
        <v>62</v>
      </c>
      <c r="C63" s="254" t="s">
        <v>63</v>
      </c>
      <c r="D63" s="231"/>
      <c r="E63" s="232"/>
      <c r="F63" s="233"/>
      <c r="G63" s="233">
        <f>SUMIF(AG64:AG69,"&lt;&gt;NOR",G64:G69)</f>
        <v>0</v>
      </c>
      <c r="H63" s="233"/>
      <c r="I63" s="233">
        <f>SUM(I64:I69)</f>
        <v>0</v>
      </c>
      <c r="J63" s="233"/>
      <c r="K63" s="233">
        <f>SUM(K64:K69)</f>
        <v>0</v>
      </c>
      <c r="L63" s="233"/>
      <c r="M63" s="233">
        <f>SUM(M64:M69)</f>
        <v>0</v>
      </c>
      <c r="N63" s="233"/>
      <c r="O63" s="233">
        <f>SUM(O64:O69)</f>
        <v>85.68</v>
      </c>
      <c r="P63" s="233"/>
      <c r="Q63" s="233">
        <f>SUM(Q64:Q69)</f>
        <v>0</v>
      </c>
      <c r="R63" s="233"/>
      <c r="S63" s="233"/>
      <c r="T63" s="234"/>
      <c r="U63" s="228"/>
      <c r="V63" s="228">
        <f>SUM(V64:V69)</f>
        <v>521.16</v>
      </c>
      <c r="W63" s="228"/>
      <c r="X63" s="228"/>
      <c r="AG63" t="s">
        <v>114</v>
      </c>
    </row>
    <row r="64" spans="1:60" outlineLevel="1" x14ac:dyDescent="0.2">
      <c r="A64" s="235">
        <v>20</v>
      </c>
      <c r="B64" s="236" t="s">
        <v>199</v>
      </c>
      <c r="C64" s="255" t="s">
        <v>200</v>
      </c>
      <c r="D64" s="237" t="s">
        <v>133</v>
      </c>
      <c r="E64" s="238">
        <v>0.46875</v>
      </c>
      <c r="F64" s="239"/>
      <c r="G64" s="240">
        <f>ROUND(E64*F64,2)</f>
        <v>0</v>
      </c>
      <c r="H64" s="239"/>
      <c r="I64" s="240">
        <f>ROUND(E64*H64,2)</f>
        <v>0</v>
      </c>
      <c r="J64" s="239"/>
      <c r="K64" s="240">
        <f>ROUND(E64*J64,2)</f>
        <v>0</v>
      </c>
      <c r="L64" s="240">
        <v>21</v>
      </c>
      <c r="M64" s="240">
        <f>G64*(1+L64/100)</f>
        <v>0</v>
      </c>
      <c r="N64" s="240">
        <v>0.25967000000000001</v>
      </c>
      <c r="O64" s="240">
        <f>ROUND(E64*N64,2)</f>
        <v>0.12</v>
      </c>
      <c r="P64" s="240">
        <v>0</v>
      </c>
      <c r="Q64" s="240">
        <f>ROUND(E64*P64,2)</f>
        <v>0</v>
      </c>
      <c r="R64" s="240" t="s">
        <v>201</v>
      </c>
      <c r="S64" s="240" t="s">
        <v>119</v>
      </c>
      <c r="T64" s="241" t="s">
        <v>119</v>
      </c>
      <c r="U64" s="222">
        <v>4.8540000000000001</v>
      </c>
      <c r="V64" s="222">
        <f>ROUND(E64*U64,2)</f>
        <v>2.2799999999999998</v>
      </c>
      <c r="W64" s="222"/>
      <c r="X64" s="222" t="s">
        <v>120</v>
      </c>
      <c r="Y64" s="212"/>
      <c r="Z64" s="212"/>
      <c r="AA64" s="212"/>
      <c r="AB64" s="212"/>
      <c r="AC64" s="212"/>
      <c r="AD64" s="212"/>
      <c r="AE64" s="212"/>
      <c r="AF64" s="212"/>
      <c r="AG64" s="212" t="s">
        <v>121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9"/>
      <c r="B65" s="220"/>
      <c r="C65" s="257" t="s">
        <v>202</v>
      </c>
      <c r="D65" s="224"/>
      <c r="E65" s="225">
        <v>0.46875</v>
      </c>
      <c r="F65" s="222"/>
      <c r="G65" s="222"/>
      <c r="H65" s="222"/>
      <c r="I65" s="222"/>
      <c r="J65" s="222"/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12"/>
      <c r="Z65" s="212"/>
      <c r="AA65" s="212"/>
      <c r="AB65" s="212"/>
      <c r="AC65" s="212"/>
      <c r="AD65" s="212"/>
      <c r="AE65" s="212"/>
      <c r="AF65" s="212"/>
      <c r="AG65" s="212" t="s">
        <v>44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35">
        <v>21</v>
      </c>
      <c r="B66" s="236" t="s">
        <v>203</v>
      </c>
      <c r="C66" s="255" t="s">
        <v>204</v>
      </c>
      <c r="D66" s="237" t="s">
        <v>160</v>
      </c>
      <c r="E66" s="238">
        <v>72.876599999999996</v>
      </c>
      <c r="F66" s="239"/>
      <c r="G66" s="240">
        <f>ROUND(E66*F66,2)</f>
        <v>0</v>
      </c>
      <c r="H66" s="239"/>
      <c r="I66" s="240">
        <f>ROUND(E66*H66,2)</f>
        <v>0</v>
      </c>
      <c r="J66" s="239"/>
      <c r="K66" s="240">
        <f>ROUND(E66*J66,2)</f>
        <v>0</v>
      </c>
      <c r="L66" s="240">
        <v>21</v>
      </c>
      <c r="M66" s="240">
        <f>G66*(1+L66/100)</f>
        <v>0</v>
      </c>
      <c r="N66" s="240">
        <v>1.17404</v>
      </c>
      <c r="O66" s="240">
        <f>ROUND(E66*N66,2)</f>
        <v>85.56</v>
      </c>
      <c r="P66" s="240">
        <v>0</v>
      </c>
      <c r="Q66" s="240">
        <f>ROUND(E66*P66,2)</f>
        <v>0</v>
      </c>
      <c r="R66" s="240"/>
      <c r="S66" s="240" t="s">
        <v>196</v>
      </c>
      <c r="T66" s="241" t="s">
        <v>197</v>
      </c>
      <c r="U66" s="222">
        <v>7.12</v>
      </c>
      <c r="V66" s="222">
        <f>ROUND(E66*U66,2)</f>
        <v>518.88</v>
      </c>
      <c r="W66" s="222"/>
      <c r="X66" s="222" t="s">
        <v>120</v>
      </c>
      <c r="Y66" s="212"/>
      <c r="Z66" s="212"/>
      <c r="AA66" s="212"/>
      <c r="AB66" s="212"/>
      <c r="AC66" s="212"/>
      <c r="AD66" s="212"/>
      <c r="AE66" s="212"/>
      <c r="AF66" s="212"/>
      <c r="AG66" s="212" t="s">
        <v>121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9"/>
      <c r="B67" s="220"/>
      <c r="C67" s="257" t="s">
        <v>205</v>
      </c>
      <c r="D67" s="224"/>
      <c r="E67" s="225">
        <v>68.556600000000003</v>
      </c>
      <c r="F67" s="222"/>
      <c r="G67" s="222"/>
      <c r="H67" s="222"/>
      <c r="I67" s="222"/>
      <c r="J67" s="222"/>
      <c r="K67" s="222"/>
      <c r="L67" s="222"/>
      <c r="M67" s="222"/>
      <c r="N67" s="222"/>
      <c r="O67" s="222"/>
      <c r="P67" s="222"/>
      <c r="Q67" s="222"/>
      <c r="R67" s="222"/>
      <c r="S67" s="222"/>
      <c r="T67" s="222"/>
      <c r="U67" s="222"/>
      <c r="V67" s="222"/>
      <c r="W67" s="222"/>
      <c r="X67" s="222"/>
      <c r="Y67" s="212"/>
      <c r="Z67" s="212"/>
      <c r="AA67" s="212"/>
      <c r="AB67" s="212"/>
      <c r="AC67" s="212"/>
      <c r="AD67" s="212"/>
      <c r="AE67" s="212"/>
      <c r="AF67" s="212"/>
      <c r="AG67" s="212" t="s">
        <v>44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9"/>
      <c r="B68" s="220"/>
      <c r="C68" s="257" t="s">
        <v>206</v>
      </c>
      <c r="D68" s="224"/>
      <c r="E68" s="225">
        <v>4.32</v>
      </c>
      <c r="F68" s="222"/>
      <c r="G68" s="222"/>
      <c r="H68" s="222"/>
      <c r="I68" s="222"/>
      <c r="J68" s="222"/>
      <c r="K68" s="222"/>
      <c r="L68" s="222"/>
      <c r="M68" s="222"/>
      <c r="N68" s="222"/>
      <c r="O68" s="222"/>
      <c r="P68" s="222"/>
      <c r="Q68" s="222"/>
      <c r="R68" s="222"/>
      <c r="S68" s="222"/>
      <c r="T68" s="222"/>
      <c r="U68" s="222"/>
      <c r="V68" s="222"/>
      <c r="W68" s="222"/>
      <c r="X68" s="222"/>
      <c r="Y68" s="212"/>
      <c r="Z68" s="212"/>
      <c r="AA68" s="212"/>
      <c r="AB68" s="212"/>
      <c r="AC68" s="212"/>
      <c r="AD68" s="212"/>
      <c r="AE68" s="212"/>
      <c r="AF68" s="212"/>
      <c r="AG68" s="212" t="s">
        <v>44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44">
        <v>22</v>
      </c>
      <c r="B69" s="245" t="s">
        <v>207</v>
      </c>
      <c r="C69" s="258" t="s">
        <v>208</v>
      </c>
      <c r="D69" s="246" t="s">
        <v>117</v>
      </c>
      <c r="E69" s="247">
        <v>3.03</v>
      </c>
      <c r="F69" s="248"/>
      <c r="G69" s="249">
        <f>ROUND(E69*F69,2)</f>
        <v>0</v>
      </c>
      <c r="H69" s="248"/>
      <c r="I69" s="249">
        <f>ROUND(E69*H69,2)</f>
        <v>0</v>
      </c>
      <c r="J69" s="248"/>
      <c r="K69" s="249">
        <f>ROUND(E69*J69,2)</f>
        <v>0</v>
      </c>
      <c r="L69" s="249">
        <v>21</v>
      </c>
      <c r="M69" s="249">
        <f>G69*(1+L69/100)</f>
        <v>0</v>
      </c>
      <c r="N69" s="249">
        <v>0</v>
      </c>
      <c r="O69" s="249">
        <f>ROUND(E69*N69,2)</f>
        <v>0</v>
      </c>
      <c r="P69" s="249">
        <v>0</v>
      </c>
      <c r="Q69" s="249">
        <f>ROUND(E69*P69,2)</f>
        <v>0</v>
      </c>
      <c r="R69" s="249"/>
      <c r="S69" s="249" t="s">
        <v>196</v>
      </c>
      <c r="T69" s="250" t="s">
        <v>197</v>
      </c>
      <c r="U69" s="222">
        <v>0</v>
      </c>
      <c r="V69" s="222">
        <f>ROUND(E69*U69,2)</f>
        <v>0</v>
      </c>
      <c r="W69" s="222"/>
      <c r="X69" s="222" t="s">
        <v>174</v>
      </c>
      <c r="Y69" s="212"/>
      <c r="Z69" s="212"/>
      <c r="AA69" s="212"/>
      <c r="AB69" s="212"/>
      <c r="AC69" s="212"/>
      <c r="AD69" s="212"/>
      <c r="AE69" s="212"/>
      <c r="AF69" s="212"/>
      <c r="AG69" s="212" t="s">
        <v>175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x14ac:dyDescent="0.2">
      <c r="A70" s="229" t="s">
        <v>113</v>
      </c>
      <c r="B70" s="230" t="s">
        <v>64</v>
      </c>
      <c r="C70" s="254" t="s">
        <v>65</v>
      </c>
      <c r="D70" s="231"/>
      <c r="E70" s="232"/>
      <c r="F70" s="233"/>
      <c r="G70" s="233">
        <f>SUMIF(AG71:AG82,"&lt;&gt;NOR",G71:G82)</f>
        <v>0</v>
      </c>
      <c r="H70" s="233"/>
      <c r="I70" s="233">
        <f>SUM(I71:I82)</f>
        <v>0</v>
      </c>
      <c r="J70" s="233"/>
      <c r="K70" s="233">
        <f>SUM(K71:K82)</f>
        <v>0</v>
      </c>
      <c r="L70" s="233"/>
      <c r="M70" s="233">
        <f>SUM(M71:M82)</f>
        <v>0</v>
      </c>
      <c r="N70" s="233"/>
      <c r="O70" s="233">
        <f>SUM(O71:O82)</f>
        <v>132.72</v>
      </c>
      <c r="P70" s="233"/>
      <c r="Q70" s="233">
        <f>SUM(Q71:Q82)</f>
        <v>0</v>
      </c>
      <c r="R70" s="233"/>
      <c r="S70" s="233"/>
      <c r="T70" s="234"/>
      <c r="U70" s="228"/>
      <c r="V70" s="228">
        <f>SUM(V71:V82)</f>
        <v>170.18</v>
      </c>
      <c r="W70" s="228"/>
      <c r="X70" s="228"/>
      <c r="AG70" t="s">
        <v>114</v>
      </c>
    </row>
    <row r="71" spans="1:60" ht="22.5" outlineLevel="1" x14ac:dyDescent="0.2">
      <c r="A71" s="235">
        <v>23</v>
      </c>
      <c r="B71" s="236" t="s">
        <v>209</v>
      </c>
      <c r="C71" s="255" t="s">
        <v>210</v>
      </c>
      <c r="D71" s="237" t="s">
        <v>211</v>
      </c>
      <c r="E71" s="238">
        <v>22.4</v>
      </c>
      <c r="F71" s="239"/>
      <c r="G71" s="240">
        <f>ROUND(E71*F71,2)</f>
        <v>0</v>
      </c>
      <c r="H71" s="239"/>
      <c r="I71" s="240">
        <f>ROUND(E71*H71,2)</f>
        <v>0</v>
      </c>
      <c r="J71" s="239"/>
      <c r="K71" s="240">
        <f>ROUND(E71*J71,2)</f>
        <v>0</v>
      </c>
      <c r="L71" s="240">
        <v>21</v>
      </c>
      <c r="M71" s="240">
        <f>G71*(1+L71/100)</f>
        <v>0</v>
      </c>
      <c r="N71" s="240">
        <v>3.4610000000000002E-2</v>
      </c>
      <c r="O71" s="240">
        <f>ROUND(E71*N71,2)</f>
        <v>0.78</v>
      </c>
      <c r="P71" s="240">
        <v>0</v>
      </c>
      <c r="Q71" s="240">
        <f>ROUND(E71*P71,2)</f>
        <v>0</v>
      </c>
      <c r="R71" s="240" t="s">
        <v>178</v>
      </c>
      <c r="S71" s="240" t="s">
        <v>119</v>
      </c>
      <c r="T71" s="241" t="s">
        <v>119</v>
      </c>
      <c r="U71" s="222">
        <v>1.349</v>
      </c>
      <c r="V71" s="222">
        <f>ROUND(E71*U71,2)</f>
        <v>30.22</v>
      </c>
      <c r="W71" s="222"/>
      <c r="X71" s="222" t="s">
        <v>120</v>
      </c>
      <c r="Y71" s="212"/>
      <c r="Z71" s="212"/>
      <c r="AA71" s="212"/>
      <c r="AB71" s="212"/>
      <c r="AC71" s="212"/>
      <c r="AD71" s="212"/>
      <c r="AE71" s="212"/>
      <c r="AF71" s="212"/>
      <c r="AG71" s="212" t="s">
        <v>121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9"/>
      <c r="B72" s="220"/>
      <c r="C72" s="256" t="s">
        <v>212</v>
      </c>
      <c r="D72" s="243"/>
      <c r="E72" s="243"/>
      <c r="F72" s="243"/>
      <c r="G72" s="243"/>
      <c r="H72" s="222"/>
      <c r="I72" s="222"/>
      <c r="J72" s="222"/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12"/>
      <c r="Z72" s="212"/>
      <c r="AA72" s="212"/>
      <c r="AB72" s="212"/>
      <c r="AC72" s="212"/>
      <c r="AD72" s="212"/>
      <c r="AE72" s="212"/>
      <c r="AF72" s="212"/>
      <c r="AG72" s="212" t="s">
        <v>123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9"/>
      <c r="B73" s="220"/>
      <c r="C73" s="257" t="s">
        <v>213</v>
      </c>
      <c r="D73" s="224"/>
      <c r="E73" s="225">
        <v>22.4</v>
      </c>
      <c r="F73" s="222"/>
      <c r="G73" s="222"/>
      <c r="H73" s="222"/>
      <c r="I73" s="222"/>
      <c r="J73" s="222"/>
      <c r="K73" s="222"/>
      <c r="L73" s="222"/>
      <c r="M73" s="222"/>
      <c r="N73" s="222"/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12"/>
      <c r="Z73" s="212"/>
      <c r="AA73" s="212"/>
      <c r="AB73" s="212"/>
      <c r="AC73" s="212"/>
      <c r="AD73" s="212"/>
      <c r="AE73" s="212"/>
      <c r="AF73" s="212"/>
      <c r="AG73" s="212" t="s">
        <v>44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35">
        <v>24</v>
      </c>
      <c r="B74" s="236" t="s">
        <v>214</v>
      </c>
      <c r="C74" s="255" t="s">
        <v>215</v>
      </c>
      <c r="D74" s="237" t="s">
        <v>133</v>
      </c>
      <c r="E74" s="238">
        <v>47.3</v>
      </c>
      <c r="F74" s="239"/>
      <c r="G74" s="240">
        <f>ROUND(E74*F74,2)</f>
        <v>0</v>
      </c>
      <c r="H74" s="239"/>
      <c r="I74" s="240">
        <f>ROUND(E74*H74,2)</f>
        <v>0</v>
      </c>
      <c r="J74" s="239"/>
      <c r="K74" s="240">
        <f>ROUND(E74*J74,2)</f>
        <v>0</v>
      </c>
      <c r="L74" s="240">
        <v>21</v>
      </c>
      <c r="M74" s="240">
        <f>G74*(1+L74/100)</f>
        <v>0</v>
      </c>
      <c r="N74" s="240">
        <v>2.2654999999999998</v>
      </c>
      <c r="O74" s="240">
        <f>ROUND(E74*N74,2)</f>
        <v>107.16</v>
      </c>
      <c r="P74" s="240">
        <v>0</v>
      </c>
      <c r="Q74" s="240">
        <f>ROUND(E74*P74,2)</f>
        <v>0</v>
      </c>
      <c r="R74" s="240" t="s">
        <v>216</v>
      </c>
      <c r="S74" s="240" t="s">
        <v>119</v>
      </c>
      <c r="T74" s="241" t="s">
        <v>119</v>
      </c>
      <c r="U74" s="222">
        <v>1.752</v>
      </c>
      <c r="V74" s="222">
        <f>ROUND(E74*U74,2)</f>
        <v>82.87</v>
      </c>
      <c r="W74" s="222"/>
      <c r="X74" s="222" t="s">
        <v>120</v>
      </c>
      <c r="Y74" s="212"/>
      <c r="Z74" s="212"/>
      <c r="AA74" s="212"/>
      <c r="AB74" s="212"/>
      <c r="AC74" s="212"/>
      <c r="AD74" s="212"/>
      <c r="AE74" s="212"/>
      <c r="AF74" s="212"/>
      <c r="AG74" s="212" t="s">
        <v>121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9"/>
      <c r="B75" s="220"/>
      <c r="C75" s="256" t="s">
        <v>217</v>
      </c>
      <c r="D75" s="243"/>
      <c r="E75" s="243"/>
      <c r="F75" s="243"/>
      <c r="G75" s="243"/>
      <c r="H75" s="222"/>
      <c r="I75" s="222"/>
      <c r="J75" s="222"/>
      <c r="K75" s="222"/>
      <c r="L75" s="222"/>
      <c r="M75" s="222"/>
      <c r="N75" s="222"/>
      <c r="O75" s="222"/>
      <c r="P75" s="222"/>
      <c r="Q75" s="222"/>
      <c r="R75" s="222"/>
      <c r="S75" s="222"/>
      <c r="T75" s="222"/>
      <c r="U75" s="222"/>
      <c r="V75" s="222"/>
      <c r="W75" s="222"/>
      <c r="X75" s="222"/>
      <c r="Y75" s="212"/>
      <c r="Z75" s="212"/>
      <c r="AA75" s="212"/>
      <c r="AB75" s="212"/>
      <c r="AC75" s="212"/>
      <c r="AD75" s="212"/>
      <c r="AE75" s="212"/>
      <c r="AF75" s="212"/>
      <c r="AG75" s="212" t="s">
        <v>123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9"/>
      <c r="B76" s="220"/>
      <c r="C76" s="257" t="s">
        <v>218</v>
      </c>
      <c r="D76" s="224"/>
      <c r="E76" s="225">
        <v>47.3</v>
      </c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12"/>
      <c r="Z76" s="212"/>
      <c r="AA76" s="212"/>
      <c r="AB76" s="212"/>
      <c r="AC76" s="212"/>
      <c r="AD76" s="212"/>
      <c r="AE76" s="212"/>
      <c r="AF76" s="212"/>
      <c r="AG76" s="212" t="s">
        <v>44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ht="22.5" outlineLevel="1" x14ac:dyDescent="0.2">
      <c r="A77" s="235">
        <v>25</v>
      </c>
      <c r="B77" s="236" t="s">
        <v>219</v>
      </c>
      <c r="C77" s="255" t="s">
        <v>220</v>
      </c>
      <c r="D77" s="237" t="s">
        <v>160</v>
      </c>
      <c r="E77" s="238">
        <v>16.89</v>
      </c>
      <c r="F77" s="239"/>
      <c r="G77" s="240">
        <f>ROUND(E77*F77,2)</f>
        <v>0</v>
      </c>
      <c r="H77" s="239"/>
      <c r="I77" s="240">
        <f>ROUND(E77*H77,2)</f>
        <v>0</v>
      </c>
      <c r="J77" s="239"/>
      <c r="K77" s="240">
        <f>ROUND(E77*J77,2)</f>
        <v>0</v>
      </c>
      <c r="L77" s="240">
        <v>21</v>
      </c>
      <c r="M77" s="240">
        <f>G77*(1+L77/100)</f>
        <v>0</v>
      </c>
      <c r="N77" s="240">
        <v>0.94435000000000002</v>
      </c>
      <c r="O77" s="240">
        <f>ROUND(E77*N77,2)</f>
        <v>15.95</v>
      </c>
      <c r="P77" s="240">
        <v>0</v>
      </c>
      <c r="Q77" s="240">
        <f>ROUND(E77*P77,2)</f>
        <v>0</v>
      </c>
      <c r="R77" s="240" t="s">
        <v>201</v>
      </c>
      <c r="S77" s="240" t="s">
        <v>119</v>
      </c>
      <c r="T77" s="241" t="s">
        <v>119</v>
      </c>
      <c r="U77" s="222">
        <v>3.2290000000000001</v>
      </c>
      <c r="V77" s="222">
        <f>ROUND(E77*U77,2)</f>
        <v>54.54</v>
      </c>
      <c r="W77" s="222"/>
      <c r="X77" s="222" t="s">
        <v>120</v>
      </c>
      <c r="Y77" s="212"/>
      <c r="Z77" s="212"/>
      <c r="AA77" s="212"/>
      <c r="AB77" s="212"/>
      <c r="AC77" s="212"/>
      <c r="AD77" s="212"/>
      <c r="AE77" s="212"/>
      <c r="AF77" s="212"/>
      <c r="AG77" s="212" t="s">
        <v>121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9"/>
      <c r="B78" s="220"/>
      <c r="C78" s="256" t="s">
        <v>221</v>
      </c>
      <c r="D78" s="243"/>
      <c r="E78" s="243"/>
      <c r="F78" s="243"/>
      <c r="G78" s="243"/>
      <c r="H78" s="222"/>
      <c r="I78" s="222"/>
      <c r="J78" s="222"/>
      <c r="K78" s="222"/>
      <c r="L78" s="222"/>
      <c r="M78" s="222"/>
      <c r="N78" s="222"/>
      <c r="O78" s="222"/>
      <c r="P78" s="222"/>
      <c r="Q78" s="222"/>
      <c r="R78" s="222"/>
      <c r="S78" s="222"/>
      <c r="T78" s="222"/>
      <c r="U78" s="222"/>
      <c r="V78" s="222"/>
      <c r="W78" s="222"/>
      <c r="X78" s="222"/>
      <c r="Y78" s="212"/>
      <c r="Z78" s="212"/>
      <c r="AA78" s="212"/>
      <c r="AB78" s="212"/>
      <c r="AC78" s="212"/>
      <c r="AD78" s="212"/>
      <c r="AE78" s="212"/>
      <c r="AF78" s="212"/>
      <c r="AG78" s="212" t="s">
        <v>123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9"/>
      <c r="B79" s="220"/>
      <c r="C79" s="257" t="s">
        <v>222</v>
      </c>
      <c r="D79" s="224"/>
      <c r="E79" s="225">
        <v>16.89</v>
      </c>
      <c r="F79" s="222"/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222"/>
      <c r="R79" s="222"/>
      <c r="S79" s="222"/>
      <c r="T79" s="222"/>
      <c r="U79" s="222"/>
      <c r="V79" s="222"/>
      <c r="W79" s="222"/>
      <c r="X79" s="222"/>
      <c r="Y79" s="212"/>
      <c r="Z79" s="212"/>
      <c r="AA79" s="212"/>
      <c r="AB79" s="212"/>
      <c r="AC79" s="212"/>
      <c r="AD79" s="212"/>
      <c r="AE79" s="212"/>
      <c r="AF79" s="212"/>
      <c r="AG79" s="212" t="s">
        <v>44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35">
        <v>26</v>
      </c>
      <c r="B80" s="236" t="s">
        <v>223</v>
      </c>
      <c r="C80" s="255" t="s">
        <v>224</v>
      </c>
      <c r="D80" s="237" t="s">
        <v>160</v>
      </c>
      <c r="E80" s="238">
        <v>16.89</v>
      </c>
      <c r="F80" s="239"/>
      <c r="G80" s="240">
        <f>ROUND(E80*F80,2)</f>
        <v>0</v>
      </c>
      <c r="H80" s="239"/>
      <c r="I80" s="240">
        <f>ROUND(E80*H80,2)</f>
        <v>0</v>
      </c>
      <c r="J80" s="239"/>
      <c r="K80" s="240">
        <f>ROUND(E80*J80,2)</f>
        <v>0</v>
      </c>
      <c r="L80" s="240">
        <v>21</v>
      </c>
      <c r="M80" s="240">
        <f>G80*(1+L80/100)</f>
        <v>0</v>
      </c>
      <c r="N80" s="240">
        <v>0.38041999999999998</v>
      </c>
      <c r="O80" s="240">
        <f>ROUND(E80*N80,2)</f>
        <v>6.43</v>
      </c>
      <c r="P80" s="240">
        <v>0</v>
      </c>
      <c r="Q80" s="240">
        <f>ROUND(E80*P80,2)</f>
        <v>0</v>
      </c>
      <c r="R80" s="240" t="s">
        <v>225</v>
      </c>
      <c r="S80" s="240" t="s">
        <v>119</v>
      </c>
      <c r="T80" s="241" t="s">
        <v>119</v>
      </c>
      <c r="U80" s="222">
        <v>0.151</v>
      </c>
      <c r="V80" s="222">
        <f>ROUND(E80*U80,2)</f>
        <v>2.5499999999999998</v>
      </c>
      <c r="W80" s="222"/>
      <c r="X80" s="222" t="s">
        <v>120</v>
      </c>
      <c r="Y80" s="212"/>
      <c r="Z80" s="212"/>
      <c r="AA80" s="212"/>
      <c r="AB80" s="212"/>
      <c r="AC80" s="212"/>
      <c r="AD80" s="212"/>
      <c r="AE80" s="212"/>
      <c r="AF80" s="212"/>
      <c r="AG80" s="212" t="s">
        <v>121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9"/>
      <c r="B81" s="220"/>
      <c r="C81" s="257" t="s">
        <v>226</v>
      </c>
      <c r="D81" s="224"/>
      <c r="E81" s="225">
        <v>16.89</v>
      </c>
      <c r="F81" s="222"/>
      <c r="G81" s="222"/>
      <c r="H81" s="222"/>
      <c r="I81" s="222"/>
      <c r="J81" s="222"/>
      <c r="K81" s="222"/>
      <c r="L81" s="222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12"/>
      <c r="Z81" s="212"/>
      <c r="AA81" s="212"/>
      <c r="AB81" s="212"/>
      <c r="AC81" s="212"/>
      <c r="AD81" s="212"/>
      <c r="AE81" s="212"/>
      <c r="AF81" s="212"/>
      <c r="AG81" s="212" t="s">
        <v>44</v>
      </c>
      <c r="AH81" s="212">
        <v>5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44">
        <v>27</v>
      </c>
      <c r="B82" s="245" t="s">
        <v>227</v>
      </c>
      <c r="C82" s="258" t="s">
        <v>228</v>
      </c>
      <c r="D82" s="246" t="s">
        <v>117</v>
      </c>
      <c r="E82" s="247">
        <v>16</v>
      </c>
      <c r="F82" s="248"/>
      <c r="G82" s="249">
        <f>ROUND(E82*F82,2)</f>
        <v>0</v>
      </c>
      <c r="H82" s="248"/>
      <c r="I82" s="249">
        <f>ROUND(E82*H82,2)</f>
        <v>0</v>
      </c>
      <c r="J82" s="248"/>
      <c r="K82" s="249">
        <f>ROUND(E82*J82,2)</f>
        <v>0</v>
      </c>
      <c r="L82" s="249">
        <v>21</v>
      </c>
      <c r="M82" s="249">
        <f>G82*(1+L82/100)</f>
        <v>0</v>
      </c>
      <c r="N82" s="249">
        <v>0.15</v>
      </c>
      <c r="O82" s="249">
        <f>ROUND(E82*N82,2)</f>
        <v>2.4</v>
      </c>
      <c r="P82" s="249">
        <v>0</v>
      </c>
      <c r="Q82" s="249">
        <f>ROUND(E82*P82,2)</f>
        <v>0</v>
      </c>
      <c r="R82" s="249"/>
      <c r="S82" s="249" t="s">
        <v>196</v>
      </c>
      <c r="T82" s="250" t="s">
        <v>197</v>
      </c>
      <c r="U82" s="222">
        <v>0</v>
      </c>
      <c r="V82" s="222">
        <f>ROUND(E82*U82,2)</f>
        <v>0</v>
      </c>
      <c r="W82" s="222"/>
      <c r="X82" s="222" t="s">
        <v>174</v>
      </c>
      <c r="Y82" s="212"/>
      <c r="Z82" s="212"/>
      <c r="AA82" s="212"/>
      <c r="AB82" s="212"/>
      <c r="AC82" s="212"/>
      <c r="AD82" s="212"/>
      <c r="AE82" s="212"/>
      <c r="AF82" s="212"/>
      <c r="AG82" s="212" t="s">
        <v>175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x14ac:dyDescent="0.2">
      <c r="A83" s="229" t="s">
        <v>113</v>
      </c>
      <c r="B83" s="230" t="s">
        <v>66</v>
      </c>
      <c r="C83" s="254" t="s">
        <v>67</v>
      </c>
      <c r="D83" s="231"/>
      <c r="E83" s="232"/>
      <c r="F83" s="233"/>
      <c r="G83" s="233">
        <f>SUMIF(AG84:AG89,"&lt;&gt;NOR",G84:G89)</f>
        <v>0</v>
      </c>
      <c r="H83" s="233"/>
      <c r="I83" s="233">
        <f>SUM(I84:I89)</f>
        <v>0</v>
      </c>
      <c r="J83" s="233"/>
      <c r="K83" s="233">
        <f>SUM(K84:K89)</f>
        <v>0</v>
      </c>
      <c r="L83" s="233"/>
      <c r="M83" s="233">
        <f>SUM(M84:M89)</f>
        <v>0</v>
      </c>
      <c r="N83" s="233"/>
      <c r="O83" s="233">
        <f>SUM(O84:O89)</f>
        <v>68.11</v>
      </c>
      <c r="P83" s="233"/>
      <c r="Q83" s="233">
        <f>SUM(Q84:Q89)</f>
        <v>0</v>
      </c>
      <c r="R83" s="233"/>
      <c r="S83" s="233"/>
      <c r="T83" s="234"/>
      <c r="U83" s="228"/>
      <c r="V83" s="228">
        <f>SUM(V84:V89)</f>
        <v>2.61</v>
      </c>
      <c r="W83" s="228"/>
      <c r="X83" s="228"/>
      <c r="AG83" t="s">
        <v>114</v>
      </c>
    </row>
    <row r="84" spans="1:60" outlineLevel="1" x14ac:dyDescent="0.2">
      <c r="A84" s="235">
        <v>28</v>
      </c>
      <c r="B84" s="236" t="s">
        <v>229</v>
      </c>
      <c r="C84" s="255" t="s">
        <v>230</v>
      </c>
      <c r="D84" s="237" t="s">
        <v>160</v>
      </c>
      <c r="E84" s="238">
        <v>6.67</v>
      </c>
      <c r="F84" s="239"/>
      <c r="G84" s="240">
        <f>ROUND(E84*F84,2)</f>
        <v>0</v>
      </c>
      <c r="H84" s="239"/>
      <c r="I84" s="240">
        <f>ROUND(E84*H84,2)</f>
        <v>0</v>
      </c>
      <c r="J84" s="239"/>
      <c r="K84" s="240">
        <f>ROUND(E84*J84,2)</f>
        <v>0</v>
      </c>
      <c r="L84" s="240">
        <v>21</v>
      </c>
      <c r="M84" s="240">
        <f>G84*(1+L84/100)</f>
        <v>0</v>
      </c>
      <c r="N84" s="240">
        <v>0.30360999999999999</v>
      </c>
      <c r="O84" s="240">
        <f>ROUND(E84*N84,2)</f>
        <v>2.0299999999999998</v>
      </c>
      <c r="P84" s="240">
        <v>0</v>
      </c>
      <c r="Q84" s="240">
        <f>ROUND(E84*P84,2)</f>
        <v>0</v>
      </c>
      <c r="R84" s="240" t="s">
        <v>225</v>
      </c>
      <c r="S84" s="240" t="s">
        <v>119</v>
      </c>
      <c r="T84" s="241" t="s">
        <v>119</v>
      </c>
      <c r="U84" s="222">
        <v>1.6E-2</v>
      </c>
      <c r="V84" s="222">
        <f>ROUND(E84*U84,2)</f>
        <v>0.11</v>
      </c>
      <c r="W84" s="222"/>
      <c r="X84" s="222" t="s">
        <v>120</v>
      </c>
      <c r="Y84" s="212"/>
      <c r="Z84" s="212"/>
      <c r="AA84" s="212"/>
      <c r="AB84" s="212"/>
      <c r="AC84" s="212"/>
      <c r="AD84" s="212"/>
      <c r="AE84" s="212"/>
      <c r="AF84" s="212"/>
      <c r="AG84" s="212" t="s">
        <v>121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9"/>
      <c r="B85" s="220"/>
      <c r="C85" s="256" t="s">
        <v>231</v>
      </c>
      <c r="D85" s="243"/>
      <c r="E85" s="243"/>
      <c r="F85" s="243"/>
      <c r="G85" s="243"/>
      <c r="H85" s="222"/>
      <c r="I85" s="222"/>
      <c r="J85" s="222"/>
      <c r="K85" s="222"/>
      <c r="L85" s="222"/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12"/>
      <c r="Z85" s="212"/>
      <c r="AA85" s="212"/>
      <c r="AB85" s="212"/>
      <c r="AC85" s="212"/>
      <c r="AD85" s="212"/>
      <c r="AE85" s="212"/>
      <c r="AF85" s="212"/>
      <c r="AG85" s="212" t="s">
        <v>123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9"/>
      <c r="B86" s="220"/>
      <c r="C86" s="257" t="s">
        <v>232</v>
      </c>
      <c r="D86" s="224"/>
      <c r="E86" s="225">
        <v>6.67</v>
      </c>
      <c r="F86" s="222"/>
      <c r="G86" s="222"/>
      <c r="H86" s="222"/>
      <c r="I86" s="222"/>
      <c r="J86" s="222"/>
      <c r="K86" s="222"/>
      <c r="L86" s="222"/>
      <c r="M86" s="222"/>
      <c r="N86" s="222"/>
      <c r="O86" s="222"/>
      <c r="P86" s="222"/>
      <c r="Q86" s="222"/>
      <c r="R86" s="222"/>
      <c r="S86" s="222"/>
      <c r="T86" s="222"/>
      <c r="U86" s="222"/>
      <c r="V86" s="222"/>
      <c r="W86" s="222"/>
      <c r="X86" s="222"/>
      <c r="Y86" s="212"/>
      <c r="Z86" s="212"/>
      <c r="AA86" s="212"/>
      <c r="AB86" s="212"/>
      <c r="AC86" s="212"/>
      <c r="AD86" s="212"/>
      <c r="AE86" s="212"/>
      <c r="AF86" s="212"/>
      <c r="AG86" s="212" t="s">
        <v>44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35">
        <v>29</v>
      </c>
      <c r="B87" s="236" t="s">
        <v>233</v>
      </c>
      <c r="C87" s="255" t="s">
        <v>234</v>
      </c>
      <c r="D87" s="237" t="s">
        <v>160</v>
      </c>
      <c r="E87" s="238">
        <v>108.82</v>
      </c>
      <c r="F87" s="239"/>
      <c r="G87" s="240">
        <f>ROUND(E87*F87,2)</f>
        <v>0</v>
      </c>
      <c r="H87" s="239"/>
      <c r="I87" s="240">
        <f>ROUND(E87*H87,2)</f>
        <v>0</v>
      </c>
      <c r="J87" s="239"/>
      <c r="K87" s="240">
        <f>ROUND(E87*J87,2)</f>
        <v>0</v>
      </c>
      <c r="L87" s="240">
        <v>21</v>
      </c>
      <c r="M87" s="240">
        <f>G87*(1+L87/100)</f>
        <v>0</v>
      </c>
      <c r="N87" s="240">
        <v>0.60721000000000003</v>
      </c>
      <c r="O87" s="240">
        <f>ROUND(E87*N87,2)</f>
        <v>66.08</v>
      </c>
      <c r="P87" s="240">
        <v>0</v>
      </c>
      <c r="Q87" s="240">
        <f>ROUND(E87*P87,2)</f>
        <v>0</v>
      </c>
      <c r="R87" s="240" t="s">
        <v>225</v>
      </c>
      <c r="S87" s="240" t="s">
        <v>119</v>
      </c>
      <c r="T87" s="241" t="s">
        <v>119</v>
      </c>
      <c r="U87" s="222">
        <v>2.3E-2</v>
      </c>
      <c r="V87" s="222">
        <f>ROUND(E87*U87,2)</f>
        <v>2.5</v>
      </c>
      <c r="W87" s="222"/>
      <c r="X87" s="222" t="s">
        <v>120</v>
      </c>
      <c r="Y87" s="212"/>
      <c r="Z87" s="212"/>
      <c r="AA87" s="212"/>
      <c r="AB87" s="212"/>
      <c r="AC87" s="212"/>
      <c r="AD87" s="212"/>
      <c r="AE87" s="212"/>
      <c r="AF87" s="212"/>
      <c r="AG87" s="212" t="s">
        <v>121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9"/>
      <c r="B88" s="220"/>
      <c r="C88" s="256" t="s">
        <v>231</v>
      </c>
      <c r="D88" s="243"/>
      <c r="E88" s="243"/>
      <c r="F88" s="243"/>
      <c r="G88" s="243"/>
      <c r="H88" s="222"/>
      <c r="I88" s="222"/>
      <c r="J88" s="222"/>
      <c r="K88" s="222"/>
      <c r="L88" s="222"/>
      <c r="M88" s="222"/>
      <c r="N88" s="222"/>
      <c r="O88" s="222"/>
      <c r="P88" s="222"/>
      <c r="Q88" s="222"/>
      <c r="R88" s="222"/>
      <c r="S88" s="222"/>
      <c r="T88" s="222"/>
      <c r="U88" s="222"/>
      <c r="V88" s="222"/>
      <c r="W88" s="222"/>
      <c r="X88" s="222"/>
      <c r="Y88" s="212"/>
      <c r="Z88" s="212"/>
      <c r="AA88" s="212"/>
      <c r="AB88" s="212"/>
      <c r="AC88" s="212"/>
      <c r="AD88" s="212"/>
      <c r="AE88" s="212"/>
      <c r="AF88" s="212"/>
      <c r="AG88" s="212" t="s">
        <v>123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9"/>
      <c r="B89" s="220"/>
      <c r="C89" s="257" t="s">
        <v>235</v>
      </c>
      <c r="D89" s="224"/>
      <c r="E89" s="225">
        <v>108.82</v>
      </c>
      <c r="F89" s="222"/>
      <c r="G89" s="222"/>
      <c r="H89" s="222"/>
      <c r="I89" s="222"/>
      <c r="J89" s="222"/>
      <c r="K89" s="222"/>
      <c r="L89" s="222"/>
      <c r="M89" s="222"/>
      <c r="N89" s="222"/>
      <c r="O89" s="222"/>
      <c r="P89" s="222"/>
      <c r="Q89" s="222"/>
      <c r="R89" s="222"/>
      <c r="S89" s="222"/>
      <c r="T89" s="222"/>
      <c r="U89" s="222"/>
      <c r="V89" s="222"/>
      <c r="W89" s="222"/>
      <c r="X89" s="222"/>
      <c r="Y89" s="212"/>
      <c r="Z89" s="212"/>
      <c r="AA89" s="212"/>
      <c r="AB89" s="212"/>
      <c r="AC89" s="212"/>
      <c r="AD89" s="212"/>
      <c r="AE89" s="212"/>
      <c r="AF89" s="212"/>
      <c r="AG89" s="212" t="s">
        <v>44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x14ac:dyDescent="0.2">
      <c r="A90" s="229" t="s">
        <v>113</v>
      </c>
      <c r="B90" s="230" t="s">
        <v>68</v>
      </c>
      <c r="C90" s="254" t="s">
        <v>69</v>
      </c>
      <c r="D90" s="231"/>
      <c r="E90" s="232"/>
      <c r="F90" s="233"/>
      <c r="G90" s="233">
        <f>SUMIF(AG91:AG92,"&lt;&gt;NOR",G91:G92)</f>
        <v>0</v>
      </c>
      <c r="H90" s="233"/>
      <c r="I90" s="233">
        <f>SUM(I91:I92)</f>
        <v>0</v>
      </c>
      <c r="J90" s="233"/>
      <c r="K90" s="233">
        <f>SUM(K91:K92)</f>
        <v>0</v>
      </c>
      <c r="L90" s="233"/>
      <c r="M90" s="233">
        <f>SUM(M91:M92)</f>
        <v>0</v>
      </c>
      <c r="N90" s="233"/>
      <c r="O90" s="233">
        <f>SUM(O91:O92)</f>
        <v>72</v>
      </c>
      <c r="P90" s="233"/>
      <c r="Q90" s="233">
        <f>SUM(Q91:Q92)</f>
        <v>0</v>
      </c>
      <c r="R90" s="233"/>
      <c r="S90" s="233"/>
      <c r="T90" s="234"/>
      <c r="U90" s="228"/>
      <c r="V90" s="228">
        <f>SUM(V91:V92)</f>
        <v>82.62</v>
      </c>
      <c r="W90" s="228"/>
      <c r="X90" s="228"/>
      <c r="AG90" t="s">
        <v>114</v>
      </c>
    </row>
    <row r="91" spans="1:60" outlineLevel="1" x14ac:dyDescent="0.2">
      <c r="A91" s="235">
        <v>30</v>
      </c>
      <c r="B91" s="236" t="s">
        <v>236</v>
      </c>
      <c r="C91" s="255" t="s">
        <v>237</v>
      </c>
      <c r="D91" s="237" t="s">
        <v>133</v>
      </c>
      <c r="E91" s="238">
        <v>45</v>
      </c>
      <c r="F91" s="239"/>
      <c r="G91" s="240">
        <f>ROUND(E91*F91,2)</f>
        <v>0</v>
      </c>
      <c r="H91" s="239"/>
      <c r="I91" s="240">
        <f>ROUND(E91*H91,2)</f>
        <v>0</v>
      </c>
      <c r="J91" s="239"/>
      <c r="K91" s="240">
        <f>ROUND(E91*J91,2)</f>
        <v>0</v>
      </c>
      <c r="L91" s="240">
        <v>21</v>
      </c>
      <c r="M91" s="240">
        <f>G91*(1+L91/100)</f>
        <v>0</v>
      </c>
      <c r="N91" s="240">
        <v>1.6</v>
      </c>
      <c r="O91" s="240">
        <f>ROUND(E91*N91,2)</f>
        <v>72</v>
      </c>
      <c r="P91" s="240">
        <v>0</v>
      </c>
      <c r="Q91" s="240">
        <f>ROUND(E91*P91,2)</f>
        <v>0</v>
      </c>
      <c r="R91" s="240"/>
      <c r="S91" s="240" t="s">
        <v>196</v>
      </c>
      <c r="T91" s="241" t="s">
        <v>197</v>
      </c>
      <c r="U91" s="222">
        <v>1.8360000000000001</v>
      </c>
      <c r="V91" s="222">
        <f>ROUND(E91*U91,2)</f>
        <v>82.62</v>
      </c>
      <c r="W91" s="222"/>
      <c r="X91" s="222" t="s">
        <v>120</v>
      </c>
      <c r="Y91" s="212"/>
      <c r="Z91" s="212"/>
      <c r="AA91" s="212"/>
      <c r="AB91" s="212"/>
      <c r="AC91" s="212"/>
      <c r="AD91" s="212"/>
      <c r="AE91" s="212"/>
      <c r="AF91" s="212"/>
      <c r="AG91" s="212" t="s">
        <v>121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9"/>
      <c r="B92" s="220"/>
      <c r="C92" s="257" t="s">
        <v>238</v>
      </c>
      <c r="D92" s="224"/>
      <c r="E92" s="225">
        <v>45</v>
      </c>
      <c r="F92" s="222"/>
      <c r="G92" s="222"/>
      <c r="H92" s="222"/>
      <c r="I92" s="222"/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12"/>
      <c r="Z92" s="212"/>
      <c r="AA92" s="212"/>
      <c r="AB92" s="212"/>
      <c r="AC92" s="212"/>
      <c r="AD92" s="212"/>
      <c r="AE92" s="212"/>
      <c r="AF92" s="212"/>
      <c r="AG92" s="212" t="s">
        <v>44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x14ac:dyDescent="0.2">
      <c r="A93" s="229" t="s">
        <v>113</v>
      </c>
      <c r="B93" s="230" t="s">
        <v>70</v>
      </c>
      <c r="C93" s="254" t="s">
        <v>71</v>
      </c>
      <c r="D93" s="231"/>
      <c r="E93" s="232"/>
      <c r="F93" s="233"/>
      <c r="G93" s="233">
        <f>SUMIF(AG94:AG95,"&lt;&gt;NOR",G94:G95)</f>
        <v>0</v>
      </c>
      <c r="H93" s="233"/>
      <c r="I93" s="233">
        <f>SUM(I94:I95)</f>
        <v>0</v>
      </c>
      <c r="J93" s="233"/>
      <c r="K93" s="233">
        <f>SUM(K94:K95)</f>
        <v>0</v>
      </c>
      <c r="L93" s="233"/>
      <c r="M93" s="233">
        <f>SUM(M94:M95)</f>
        <v>0</v>
      </c>
      <c r="N93" s="233"/>
      <c r="O93" s="233">
        <f>SUM(O94:O95)</f>
        <v>36.86</v>
      </c>
      <c r="P93" s="233"/>
      <c r="Q93" s="233">
        <f>SUM(Q94:Q95)</f>
        <v>0</v>
      </c>
      <c r="R93" s="233"/>
      <c r="S93" s="233"/>
      <c r="T93" s="234"/>
      <c r="U93" s="228"/>
      <c r="V93" s="228">
        <f>SUM(V94:V95)</f>
        <v>52.01</v>
      </c>
      <c r="W93" s="228"/>
      <c r="X93" s="228"/>
      <c r="AG93" t="s">
        <v>114</v>
      </c>
    </row>
    <row r="94" spans="1:60" ht="22.5" outlineLevel="1" x14ac:dyDescent="0.2">
      <c r="A94" s="235">
        <v>31</v>
      </c>
      <c r="B94" s="236" t="s">
        <v>239</v>
      </c>
      <c r="C94" s="255" t="s">
        <v>240</v>
      </c>
      <c r="D94" s="237" t="s">
        <v>211</v>
      </c>
      <c r="E94" s="238">
        <v>130.02000000000001</v>
      </c>
      <c r="F94" s="239"/>
      <c r="G94" s="240">
        <f>ROUND(E94*F94,2)</f>
        <v>0</v>
      </c>
      <c r="H94" s="239"/>
      <c r="I94" s="240">
        <f>ROUND(E94*H94,2)</f>
        <v>0</v>
      </c>
      <c r="J94" s="239"/>
      <c r="K94" s="240">
        <f>ROUND(E94*J94,2)</f>
        <v>0</v>
      </c>
      <c r="L94" s="240">
        <v>21</v>
      </c>
      <c r="M94" s="240">
        <f>G94*(1+L94/100)</f>
        <v>0</v>
      </c>
      <c r="N94" s="240">
        <v>0.28349999999999997</v>
      </c>
      <c r="O94" s="240">
        <f>ROUND(E94*N94,2)</f>
        <v>36.86</v>
      </c>
      <c r="P94" s="240">
        <v>0</v>
      </c>
      <c r="Q94" s="240">
        <f>ROUND(E94*P94,2)</f>
        <v>0</v>
      </c>
      <c r="R94" s="240"/>
      <c r="S94" s="240" t="s">
        <v>196</v>
      </c>
      <c r="T94" s="241" t="s">
        <v>197</v>
      </c>
      <c r="U94" s="222">
        <v>0.4</v>
      </c>
      <c r="V94" s="222">
        <f>ROUND(E94*U94,2)</f>
        <v>52.01</v>
      </c>
      <c r="W94" s="222"/>
      <c r="X94" s="222" t="s">
        <v>120</v>
      </c>
      <c r="Y94" s="212"/>
      <c r="Z94" s="212"/>
      <c r="AA94" s="212"/>
      <c r="AB94" s="212"/>
      <c r="AC94" s="212"/>
      <c r="AD94" s="212"/>
      <c r="AE94" s="212"/>
      <c r="AF94" s="212"/>
      <c r="AG94" s="212" t="s">
        <v>121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19"/>
      <c r="B95" s="220"/>
      <c r="C95" s="257" t="s">
        <v>241</v>
      </c>
      <c r="D95" s="224"/>
      <c r="E95" s="225">
        <v>130.02000000000001</v>
      </c>
      <c r="F95" s="222"/>
      <c r="G95" s="222"/>
      <c r="H95" s="222"/>
      <c r="I95" s="222"/>
      <c r="J95" s="222"/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12"/>
      <c r="Z95" s="212"/>
      <c r="AA95" s="212"/>
      <c r="AB95" s="212"/>
      <c r="AC95" s="212"/>
      <c r="AD95" s="212"/>
      <c r="AE95" s="212"/>
      <c r="AF95" s="212"/>
      <c r="AG95" s="212" t="s">
        <v>44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x14ac:dyDescent="0.2">
      <c r="A96" s="229" t="s">
        <v>113</v>
      </c>
      <c r="B96" s="230" t="s">
        <v>72</v>
      </c>
      <c r="C96" s="254" t="s">
        <v>73</v>
      </c>
      <c r="D96" s="231"/>
      <c r="E96" s="232"/>
      <c r="F96" s="233"/>
      <c r="G96" s="233">
        <f>SUMIF(AG97:AG98,"&lt;&gt;NOR",G97:G98)</f>
        <v>0</v>
      </c>
      <c r="H96" s="233"/>
      <c r="I96" s="233">
        <f>SUM(I97:I98)</f>
        <v>0</v>
      </c>
      <c r="J96" s="233"/>
      <c r="K96" s="233">
        <f>SUM(K97:K98)</f>
        <v>0</v>
      </c>
      <c r="L96" s="233"/>
      <c r="M96" s="233">
        <f>SUM(M97:M98)</f>
        <v>0</v>
      </c>
      <c r="N96" s="233"/>
      <c r="O96" s="233">
        <f>SUM(O97:O98)</f>
        <v>0</v>
      </c>
      <c r="P96" s="233"/>
      <c r="Q96" s="233">
        <f>SUM(Q97:Q98)</f>
        <v>0</v>
      </c>
      <c r="R96" s="233"/>
      <c r="S96" s="233"/>
      <c r="T96" s="234"/>
      <c r="U96" s="228"/>
      <c r="V96" s="228">
        <f>SUM(V97:V98)</f>
        <v>45.98</v>
      </c>
      <c r="W96" s="228"/>
      <c r="X96" s="228"/>
      <c r="AG96" t="s">
        <v>114</v>
      </c>
    </row>
    <row r="97" spans="1:60" ht="22.5" outlineLevel="1" x14ac:dyDescent="0.2">
      <c r="A97" s="235">
        <v>32</v>
      </c>
      <c r="B97" s="236" t="s">
        <v>242</v>
      </c>
      <c r="C97" s="255" t="s">
        <v>243</v>
      </c>
      <c r="D97" s="237" t="s">
        <v>117</v>
      </c>
      <c r="E97" s="238">
        <v>291</v>
      </c>
      <c r="F97" s="239"/>
      <c r="G97" s="240">
        <f>ROUND(E97*F97,2)</f>
        <v>0</v>
      </c>
      <c r="H97" s="239"/>
      <c r="I97" s="240">
        <f>ROUND(E97*H97,2)</f>
        <v>0</v>
      </c>
      <c r="J97" s="239"/>
      <c r="K97" s="240">
        <f>ROUND(E97*J97,2)</f>
        <v>0</v>
      </c>
      <c r="L97" s="240">
        <v>21</v>
      </c>
      <c r="M97" s="240">
        <f>G97*(1+L97/100)</f>
        <v>0</v>
      </c>
      <c r="N97" s="240">
        <v>0</v>
      </c>
      <c r="O97" s="240">
        <f>ROUND(E97*N97,2)</f>
        <v>0</v>
      </c>
      <c r="P97" s="240">
        <v>0</v>
      </c>
      <c r="Q97" s="240">
        <f>ROUND(E97*P97,2)</f>
        <v>0</v>
      </c>
      <c r="R97" s="240" t="s">
        <v>244</v>
      </c>
      <c r="S97" s="240" t="s">
        <v>119</v>
      </c>
      <c r="T97" s="241" t="s">
        <v>119</v>
      </c>
      <c r="U97" s="222">
        <v>0.158</v>
      </c>
      <c r="V97" s="222">
        <f>ROUND(E97*U97,2)</f>
        <v>45.98</v>
      </c>
      <c r="W97" s="222"/>
      <c r="X97" s="222" t="s">
        <v>120</v>
      </c>
      <c r="Y97" s="212"/>
      <c r="Z97" s="212"/>
      <c r="AA97" s="212"/>
      <c r="AB97" s="212"/>
      <c r="AC97" s="212"/>
      <c r="AD97" s="212"/>
      <c r="AE97" s="212"/>
      <c r="AF97" s="212"/>
      <c r="AG97" s="212" t="s">
        <v>121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9"/>
      <c r="B98" s="220"/>
      <c r="C98" s="257" t="s">
        <v>245</v>
      </c>
      <c r="D98" s="224"/>
      <c r="E98" s="225">
        <v>291</v>
      </c>
      <c r="F98" s="222"/>
      <c r="G98" s="222"/>
      <c r="H98" s="222"/>
      <c r="I98" s="222"/>
      <c r="J98" s="222"/>
      <c r="K98" s="222"/>
      <c r="L98" s="222"/>
      <c r="M98" s="222"/>
      <c r="N98" s="222"/>
      <c r="O98" s="222"/>
      <c r="P98" s="222"/>
      <c r="Q98" s="222"/>
      <c r="R98" s="222"/>
      <c r="S98" s="222"/>
      <c r="T98" s="222"/>
      <c r="U98" s="222"/>
      <c r="V98" s="222"/>
      <c r="W98" s="222"/>
      <c r="X98" s="222"/>
      <c r="Y98" s="212"/>
      <c r="Z98" s="212"/>
      <c r="AA98" s="212"/>
      <c r="AB98" s="212"/>
      <c r="AC98" s="212"/>
      <c r="AD98" s="212"/>
      <c r="AE98" s="212"/>
      <c r="AF98" s="212"/>
      <c r="AG98" s="212" t="s">
        <v>44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x14ac:dyDescent="0.2">
      <c r="A99" s="229" t="s">
        <v>113</v>
      </c>
      <c r="B99" s="230" t="s">
        <v>74</v>
      </c>
      <c r="C99" s="254" t="s">
        <v>75</v>
      </c>
      <c r="D99" s="231"/>
      <c r="E99" s="232"/>
      <c r="F99" s="233"/>
      <c r="G99" s="233">
        <f>SUMIF(AG100:AG101,"&lt;&gt;NOR",G100:G101)</f>
        <v>0</v>
      </c>
      <c r="H99" s="233"/>
      <c r="I99" s="233">
        <f>SUM(I100:I101)</f>
        <v>0</v>
      </c>
      <c r="J99" s="233"/>
      <c r="K99" s="233">
        <f>SUM(K100:K101)</f>
        <v>0</v>
      </c>
      <c r="L99" s="233"/>
      <c r="M99" s="233">
        <f>SUM(M100:M101)</f>
        <v>0</v>
      </c>
      <c r="N99" s="233"/>
      <c r="O99" s="233">
        <f>SUM(O100:O101)</f>
        <v>0</v>
      </c>
      <c r="P99" s="233"/>
      <c r="Q99" s="233">
        <f>SUM(Q100:Q101)</f>
        <v>0</v>
      </c>
      <c r="R99" s="233"/>
      <c r="S99" s="233"/>
      <c r="T99" s="234"/>
      <c r="U99" s="228"/>
      <c r="V99" s="228">
        <f>SUM(V100:V101)</f>
        <v>8.35</v>
      </c>
      <c r="W99" s="228"/>
      <c r="X99" s="228"/>
      <c r="AG99" t="s">
        <v>114</v>
      </c>
    </row>
    <row r="100" spans="1:60" outlineLevel="1" x14ac:dyDescent="0.2">
      <c r="A100" s="235">
        <v>33</v>
      </c>
      <c r="B100" s="236" t="s">
        <v>246</v>
      </c>
      <c r="C100" s="255" t="s">
        <v>247</v>
      </c>
      <c r="D100" s="237" t="s">
        <v>248</v>
      </c>
      <c r="E100" s="238">
        <v>417.36754000000002</v>
      </c>
      <c r="F100" s="239"/>
      <c r="G100" s="240">
        <f>ROUND(E100*F100,2)</f>
        <v>0</v>
      </c>
      <c r="H100" s="239"/>
      <c r="I100" s="240">
        <f>ROUND(E100*H100,2)</f>
        <v>0</v>
      </c>
      <c r="J100" s="239"/>
      <c r="K100" s="240">
        <f>ROUND(E100*J100,2)</f>
        <v>0</v>
      </c>
      <c r="L100" s="240">
        <v>21</v>
      </c>
      <c r="M100" s="240">
        <f>G100*(1+L100/100)</f>
        <v>0</v>
      </c>
      <c r="N100" s="240">
        <v>0</v>
      </c>
      <c r="O100" s="240">
        <f>ROUND(E100*N100,2)</f>
        <v>0</v>
      </c>
      <c r="P100" s="240">
        <v>0</v>
      </c>
      <c r="Q100" s="240">
        <f>ROUND(E100*P100,2)</f>
        <v>0</v>
      </c>
      <c r="R100" s="240" t="s">
        <v>225</v>
      </c>
      <c r="S100" s="240" t="s">
        <v>119</v>
      </c>
      <c r="T100" s="241" t="s">
        <v>119</v>
      </c>
      <c r="U100" s="222">
        <v>0.02</v>
      </c>
      <c r="V100" s="222">
        <f>ROUND(E100*U100,2)</f>
        <v>8.35</v>
      </c>
      <c r="W100" s="222"/>
      <c r="X100" s="222" t="s">
        <v>249</v>
      </c>
      <c r="Y100" s="212"/>
      <c r="Z100" s="212"/>
      <c r="AA100" s="212"/>
      <c r="AB100" s="212"/>
      <c r="AC100" s="212"/>
      <c r="AD100" s="212"/>
      <c r="AE100" s="212"/>
      <c r="AF100" s="212"/>
      <c r="AG100" s="212" t="s">
        <v>250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9"/>
      <c r="B101" s="220"/>
      <c r="C101" s="256" t="s">
        <v>251</v>
      </c>
      <c r="D101" s="243"/>
      <c r="E101" s="243"/>
      <c r="F101" s="243"/>
      <c r="G101" s="243"/>
      <c r="H101" s="222"/>
      <c r="I101" s="222"/>
      <c r="J101" s="222"/>
      <c r="K101" s="222"/>
      <c r="L101" s="222"/>
      <c r="M101" s="222"/>
      <c r="N101" s="222"/>
      <c r="O101" s="222"/>
      <c r="P101" s="222"/>
      <c r="Q101" s="222"/>
      <c r="R101" s="222"/>
      <c r="S101" s="222"/>
      <c r="T101" s="222"/>
      <c r="U101" s="222"/>
      <c r="V101" s="222"/>
      <c r="W101" s="222"/>
      <c r="X101" s="222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123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x14ac:dyDescent="0.2">
      <c r="A102" s="229" t="s">
        <v>113</v>
      </c>
      <c r="B102" s="230" t="s">
        <v>76</v>
      </c>
      <c r="C102" s="254" t="s">
        <v>77</v>
      </c>
      <c r="D102" s="231"/>
      <c r="E102" s="232"/>
      <c r="F102" s="233"/>
      <c r="G102" s="233">
        <f>SUMIF(AG103:AG108,"&lt;&gt;NOR",G103:G108)</f>
        <v>0</v>
      </c>
      <c r="H102" s="233"/>
      <c r="I102" s="233">
        <f>SUM(I103:I108)</f>
        <v>0</v>
      </c>
      <c r="J102" s="233"/>
      <c r="K102" s="233">
        <f>SUM(K103:K108)</f>
        <v>0</v>
      </c>
      <c r="L102" s="233"/>
      <c r="M102" s="233">
        <f>SUM(M103:M108)</f>
        <v>0</v>
      </c>
      <c r="N102" s="233"/>
      <c r="O102" s="233">
        <f>SUM(O103:O108)</f>
        <v>0.06</v>
      </c>
      <c r="P102" s="233"/>
      <c r="Q102" s="233">
        <f>SUM(Q103:Q108)</f>
        <v>0</v>
      </c>
      <c r="R102" s="233"/>
      <c r="S102" s="233"/>
      <c r="T102" s="234"/>
      <c r="U102" s="228"/>
      <c r="V102" s="228">
        <f>SUM(V103:V108)</f>
        <v>26.52</v>
      </c>
      <c r="W102" s="228"/>
      <c r="X102" s="228"/>
      <c r="AG102" t="s">
        <v>114</v>
      </c>
    </row>
    <row r="103" spans="1:60" ht="22.5" outlineLevel="1" x14ac:dyDescent="0.2">
      <c r="A103" s="235">
        <v>34</v>
      </c>
      <c r="B103" s="236" t="s">
        <v>252</v>
      </c>
      <c r="C103" s="255" t="s">
        <v>253</v>
      </c>
      <c r="D103" s="237" t="s">
        <v>160</v>
      </c>
      <c r="E103" s="238">
        <v>78.012</v>
      </c>
      <c r="F103" s="239"/>
      <c r="G103" s="240">
        <f>ROUND(E103*F103,2)</f>
        <v>0</v>
      </c>
      <c r="H103" s="239"/>
      <c r="I103" s="240">
        <f>ROUND(E103*H103,2)</f>
        <v>0</v>
      </c>
      <c r="J103" s="239"/>
      <c r="K103" s="240">
        <f>ROUND(E103*J103,2)</f>
        <v>0</v>
      </c>
      <c r="L103" s="240">
        <v>21</v>
      </c>
      <c r="M103" s="240">
        <f>G103*(1+L103/100)</f>
        <v>0</v>
      </c>
      <c r="N103" s="240">
        <v>7.1000000000000002E-4</v>
      </c>
      <c r="O103" s="240">
        <f>ROUND(E103*N103,2)</f>
        <v>0.06</v>
      </c>
      <c r="P103" s="240">
        <v>0</v>
      </c>
      <c r="Q103" s="240">
        <f>ROUND(E103*P103,2)</f>
        <v>0</v>
      </c>
      <c r="R103" s="240" t="s">
        <v>254</v>
      </c>
      <c r="S103" s="240" t="s">
        <v>119</v>
      </c>
      <c r="T103" s="241" t="s">
        <v>119</v>
      </c>
      <c r="U103" s="222">
        <v>0.34</v>
      </c>
      <c r="V103" s="222">
        <f>ROUND(E103*U103,2)</f>
        <v>26.52</v>
      </c>
      <c r="W103" s="222"/>
      <c r="X103" s="222" t="s">
        <v>120</v>
      </c>
      <c r="Y103" s="212"/>
      <c r="Z103" s="212"/>
      <c r="AA103" s="212"/>
      <c r="AB103" s="212"/>
      <c r="AC103" s="212"/>
      <c r="AD103" s="212"/>
      <c r="AE103" s="212"/>
      <c r="AF103" s="212"/>
      <c r="AG103" s="212" t="s">
        <v>121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19"/>
      <c r="B104" s="220"/>
      <c r="C104" s="256" t="s">
        <v>255</v>
      </c>
      <c r="D104" s="243"/>
      <c r="E104" s="243"/>
      <c r="F104" s="243"/>
      <c r="G104" s="243"/>
      <c r="H104" s="222"/>
      <c r="I104" s="222"/>
      <c r="J104" s="222"/>
      <c r="K104" s="222"/>
      <c r="L104" s="222"/>
      <c r="M104" s="222"/>
      <c r="N104" s="222"/>
      <c r="O104" s="222"/>
      <c r="P104" s="222"/>
      <c r="Q104" s="222"/>
      <c r="R104" s="222"/>
      <c r="S104" s="222"/>
      <c r="T104" s="222"/>
      <c r="U104" s="222"/>
      <c r="V104" s="222"/>
      <c r="W104" s="222"/>
      <c r="X104" s="222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123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19"/>
      <c r="B105" s="220"/>
      <c r="C105" s="257" t="s">
        <v>256</v>
      </c>
      <c r="D105" s="224"/>
      <c r="E105" s="225">
        <v>65.292000000000002</v>
      </c>
      <c r="F105" s="222"/>
      <c r="G105" s="222"/>
      <c r="H105" s="222"/>
      <c r="I105" s="222"/>
      <c r="J105" s="222"/>
      <c r="K105" s="222"/>
      <c r="L105" s="222"/>
      <c r="M105" s="222"/>
      <c r="N105" s="222"/>
      <c r="O105" s="222"/>
      <c r="P105" s="222"/>
      <c r="Q105" s="222"/>
      <c r="R105" s="222"/>
      <c r="S105" s="222"/>
      <c r="T105" s="222"/>
      <c r="U105" s="222"/>
      <c r="V105" s="222"/>
      <c r="W105" s="222"/>
      <c r="X105" s="222"/>
      <c r="Y105" s="212"/>
      <c r="Z105" s="212"/>
      <c r="AA105" s="212"/>
      <c r="AB105" s="212"/>
      <c r="AC105" s="212"/>
      <c r="AD105" s="212"/>
      <c r="AE105" s="212"/>
      <c r="AF105" s="212"/>
      <c r="AG105" s="212" t="s">
        <v>44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9"/>
      <c r="B106" s="220"/>
      <c r="C106" s="257" t="s">
        <v>257</v>
      </c>
      <c r="D106" s="224"/>
      <c r="E106" s="225">
        <v>12.72</v>
      </c>
      <c r="F106" s="222"/>
      <c r="G106" s="222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222"/>
      <c r="S106" s="222"/>
      <c r="T106" s="222"/>
      <c r="U106" s="222"/>
      <c r="V106" s="222"/>
      <c r="W106" s="222"/>
      <c r="X106" s="222"/>
      <c r="Y106" s="212"/>
      <c r="Z106" s="212"/>
      <c r="AA106" s="212"/>
      <c r="AB106" s="212"/>
      <c r="AC106" s="212"/>
      <c r="AD106" s="212"/>
      <c r="AE106" s="212"/>
      <c r="AF106" s="212"/>
      <c r="AG106" s="212" t="s">
        <v>44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19">
        <v>35</v>
      </c>
      <c r="B107" s="220" t="s">
        <v>258</v>
      </c>
      <c r="C107" s="260" t="s">
        <v>259</v>
      </c>
      <c r="D107" s="221" t="s">
        <v>0</v>
      </c>
      <c r="E107" s="251"/>
      <c r="F107" s="223"/>
      <c r="G107" s="222">
        <f>ROUND(E107*F107,2)</f>
        <v>0</v>
      </c>
      <c r="H107" s="223"/>
      <c r="I107" s="222">
        <f>ROUND(E107*H107,2)</f>
        <v>0</v>
      </c>
      <c r="J107" s="223"/>
      <c r="K107" s="222">
        <f>ROUND(E107*J107,2)</f>
        <v>0</v>
      </c>
      <c r="L107" s="222">
        <v>21</v>
      </c>
      <c r="M107" s="222">
        <f>G107*(1+L107/100)</f>
        <v>0</v>
      </c>
      <c r="N107" s="222">
        <v>0</v>
      </c>
      <c r="O107" s="222">
        <f>ROUND(E107*N107,2)</f>
        <v>0</v>
      </c>
      <c r="P107" s="222">
        <v>0</v>
      </c>
      <c r="Q107" s="222">
        <f>ROUND(E107*P107,2)</f>
        <v>0</v>
      </c>
      <c r="R107" s="222" t="s">
        <v>254</v>
      </c>
      <c r="S107" s="222" t="s">
        <v>119</v>
      </c>
      <c r="T107" s="222" t="s">
        <v>119</v>
      </c>
      <c r="U107" s="222">
        <v>0</v>
      </c>
      <c r="V107" s="222">
        <f>ROUND(E107*U107,2)</f>
        <v>0</v>
      </c>
      <c r="W107" s="222"/>
      <c r="X107" s="222" t="s">
        <v>249</v>
      </c>
      <c r="Y107" s="212"/>
      <c r="Z107" s="212"/>
      <c r="AA107" s="212"/>
      <c r="AB107" s="212"/>
      <c r="AC107" s="212"/>
      <c r="AD107" s="212"/>
      <c r="AE107" s="212"/>
      <c r="AF107" s="212"/>
      <c r="AG107" s="212" t="s">
        <v>250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9"/>
      <c r="B108" s="220"/>
      <c r="C108" s="261" t="s">
        <v>260</v>
      </c>
      <c r="D108" s="252"/>
      <c r="E108" s="252"/>
      <c r="F108" s="252"/>
      <c r="G108" s="252"/>
      <c r="H108" s="222"/>
      <c r="I108" s="222"/>
      <c r="J108" s="222"/>
      <c r="K108" s="222"/>
      <c r="L108" s="222"/>
      <c r="M108" s="222"/>
      <c r="N108" s="222"/>
      <c r="O108" s="222"/>
      <c r="P108" s="222"/>
      <c r="Q108" s="222"/>
      <c r="R108" s="222"/>
      <c r="S108" s="222"/>
      <c r="T108" s="222"/>
      <c r="U108" s="222"/>
      <c r="V108" s="222"/>
      <c r="W108" s="222"/>
      <c r="X108" s="222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123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x14ac:dyDescent="0.2">
      <c r="A109" s="229" t="s">
        <v>113</v>
      </c>
      <c r="B109" s="230" t="s">
        <v>78</v>
      </c>
      <c r="C109" s="254" t="s">
        <v>79</v>
      </c>
      <c r="D109" s="231"/>
      <c r="E109" s="232"/>
      <c r="F109" s="233"/>
      <c r="G109" s="233">
        <f>SUMIF(AG110:AG122,"&lt;&gt;NOR",G110:G122)</f>
        <v>0</v>
      </c>
      <c r="H109" s="233"/>
      <c r="I109" s="233">
        <f>SUM(I110:I122)</f>
        <v>0</v>
      </c>
      <c r="J109" s="233"/>
      <c r="K109" s="233">
        <f>SUM(K110:K122)</f>
        <v>0</v>
      </c>
      <c r="L109" s="233"/>
      <c r="M109" s="233">
        <f>SUM(M110:M122)</f>
        <v>0</v>
      </c>
      <c r="N109" s="233"/>
      <c r="O109" s="233">
        <f>SUM(O110:O122)</f>
        <v>9.89</v>
      </c>
      <c r="P109" s="233"/>
      <c r="Q109" s="233">
        <f>SUM(Q110:Q122)</f>
        <v>0</v>
      </c>
      <c r="R109" s="233"/>
      <c r="S109" s="233"/>
      <c r="T109" s="234"/>
      <c r="U109" s="228"/>
      <c r="V109" s="228">
        <f>SUM(V110:V122)</f>
        <v>587.01</v>
      </c>
      <c r="W109" s="228"/>
      <c r="X109" s="228"/>
      <c r="AG109" t="s">
        <v>114</v>
      </c>
    </row>
    <row r="110" spans="1:60" outlineLevel="1" x14ac:dyDescent="0.2">
      <c r="A110" s="235">
        <v>36</v>
      </c>
      <c r="B110" s="236" t="s">
        <v>261</v>
      </c>
      <c r="C110" s="255" t="s">
        <v>262</v>
      </c>
      <c r="D110" s="237" t="s">
        <v>160</v>
      </c>
      <c r="E110" s="238">
        <v>354.68729999999999</v>
      </c>
      <c r="F110" s="239"/>
      <c r="G110" s="240">
        <f>ROUND(E110*F110,2)</f>
        <v>0</v>
      </c>
      <c r="H110" s="239"/>
      <c r="I110" s="240">
        <f>ROUND(E110*H110,2)</f>
        <v>0</v>
      </c>
      <c r="J110" s="239"/>
      <c r="K110" s="240">
        <f>ROUND(E110*J110,2)</f>
        <v>0</v>
      </c>
      <c r="L110" s="240">
        <v>21</v>
      </c>
      <c r="M110" s="240">
        <f>G110*(1+L110/100)</f>
        <v>0</v>
      </c>
      <c r="N110" s="240">
        <v>2.5000000000000001E-4</v>
      </c>
      <c r="O110" s="240">
        <f>ROUND(E110*N110,2)</f>
        <v>0.09</v>
      </c>
      <c r="P110" s="240">
        <v>0</v>
      </c>
      <c r="Q110" s="240">
        <f>ROUND(E110*P110,2)</f>
        <v>0</v>
      </c>
      <c r="R110" s="240" t="s">
        <v>263</v>
      </c>
      <c r="S110" s="240" t="s">
        <v>119</v>
      </c>
      <c r="T110" s="241" t="s">
        <v>119</v>
      </c>
      <c r="U110" s="222">
        <v>1.32</v>
      </c>
      <c r="V110" s="222">
        <f>ROUND(E110*U110,2)</f>
        <v>468.19</v>
      </c>
      <c r="W110" s="222"/>
      <c r="X110" s="222" t="s">
        <v>120</v>
      </c>
      <c r="Y110" s="212"/>
      <c r="Z110" s="212"/>
      <c r="AA110" s="212"/>
      <c r="AB110" s="212"/>
      <c r="AC110" s="212"/>
      <c r="AD110" s="212"/>
      <c r="AE110" s="212"/>
      <c r="AF110" s="212"/>
      <c r="AG110" s="212" t="s">
        <v>121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9"/>
      <c r="B111" s="220"/>
      <c r="C111" s="257" t="s">
        <v>264</v>
      </c>
      <c r="D111" s="224"/>
      <c r="E111" s="225">
        <v>48.972299999999997</v>
      </c>
      <c r="F111" s="222"/>
      <c r="G111" s="222"/>
      <c r="H111" s="222"/>
      <c r="I111" s="222"/>
      <c r="J111" s="222"/>
      <c r="K111" s="222"/>
      <c r="L111" s="222"/>
      <c r="M111" s="222"/>
      <c r="N111" s="222"/>
      <c r="O111" s="222"/>
      <c r="P111" s="222"/>
      <c r="Q111" s="222"/>
      <c r="R111" s="222"/>
      <c r="S111" s="222"/>
      <c r="T111" s="222"/>
      <c r="U111" s="222"/>
      <c r="V111" s="222"/>
      <c r="W111" s="222"/>
      <c r="X111" s="222"/>
      <c r="Y111" s="212"/>
      <c r="Z111" s="212"/>
      <c r="AA111" s="212"/>
      <c r="AB111" s="212"/>
      <c r="AC111" s="212"/>
      <c r="AD111" s="212"/>
      <c r="AE111" s="212"/>
      <c r="AF111" s="212"/>
      <c r="AG111" s="212" t="s">
        <v>44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9"/>
      <c r="B112" s="220"/>
      <c r="C112" s="257" t="s">
        <v>265</v>
      </c>
      <c r="D112" s="224"/>
      <c r="E112" s="225">
        <v>305.71499999999997</v>
      </c>
      <c r="F112" s="222"/>
      <c r="G112" s="222"/>
      <c r="H112" s="222"/>
      <c r="I112" s="222"/>
      <c r="J112" s="222"/>
      <c r="K112" s="222"/>
      <c r="L112" s="222"/>
      <c r="M112" s="222"/>
      <c r="N112" s="222"/>
      <c r="O112" s="222"/>
      <c r="P112" s="222"/>
      <c r="Q112" s="222"/>
      <c r="R112" s="222"/>
      <c r="S112" s="222"/>
      <c r="T112" s="222"/>
      <c r="U112" s="222"/>
      <c r="V112" s="222"/>
      <c r="W112" s="222"/>
      <c r="X112" s="222"/>
      <c r="Y112" s="212"/>
      <c r="Z112" s="212"/>
      <c r="AA112" s="212"/>
      <c r="AB112" s="212"/>
      <c r="AC112" s="212"/>
      <c r="AD112" s="212"/>
      <c r="AE112" s="212"/>
      <c r="AF112" s="212"/>
      <c r="AG112" s="212" t="s">
        <v>44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35">
        <v>37</v>
      </c>
      <c r="B113" s="236" t="s">
        <v>266</v>
      </c>
      <c r="C113" s="255" t="s">
        <v>267</v>
      </c>
      <c r="D113" s="237" t="s">
        <v>211</v>
      </c>
      <c r="E113" s="238">
        <v>688.8</v>
      </c>
      <c r="F113" s="239"/>
      <c r="G113" s="240">
        <f>ROUND(E113*F113,2)</f>
        <v>0</v>
      </c>
      <c r="H113" s="239"/>
      <c r="I113" s="240">
        <f>ROUND(E113*H113,2)</f>
        <v>0</v>
      </c>
      <c r="J113" s="239"/>
      <c r="K113" s="240">
        <f>ROUND(E113*J113,2)</f>
        <v>0</v>
      </c>
      <c r="L113" s="240">
        <v>21</v>
      </c>
      <c r="M113" s="240">
        <f>G113*(1+L113/100)</f>
        <v>0</v>
      </c>
      <c r="N113" s="240">
        <v>1.8000000000000001E-4</v>
      </c>
      <c r="O113" s="240">
        <f>ROUND(E113*N113,2)</f>
        <v>0.12</v>
      </c>
      <c r="P113" s="240">
        <v>0</v>
      </c>
      <c r="Q113" s="240">
        <f>ROUND(E113*P113,2)</f>
        <v>0</v>
      </c>
      <c r="R113" s="240"/>
      <c r="S113" s="240" t="s">
        <v>196</v>
      </c>
      <c r="T113" s="241" t="s">
        <v>119</v>
      </c>
      <c r="U113" s="222">
        <v>0.17249999999999999</v>
      </c>
      <c r="V113" s="222">
        <f>ROUND(E113*U113,2)</f>
        <v>118.82</v>
      </c>
      <c r="W113" s="222"/>
      <c r="X113" s="222" t="s">
        <v>120</v>
      </c>
      <c r="Y113" s="212"/>
      <c r="Z113" s="212"/>
      <c r="AA113" s="212"/>
      <c r="AB113" s="212"/>
      <c r="AC113" s="212"/>
      <c r="AD113" s="212"/>
      <c r="AE113" s="212"/>
      <c r="AF113" s="212"/>
      <c r="AG113" s="212" t="s">
        <v>121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19"/>
      <c r="B114" s="220"/>
      <c r="C114" s="257" t="s">
        <v>268</v>
      </c>
      <c r="D114" s="224"/>
      <c r="E114" s="225">
        <v>688.8</v>
      </c>
      <c r="F114" s="222"/>
      <c r="G114" s="222"/>
      <c r="H114" s="222"/>
      <c r="I114" s="222"/>
      <c r="J114" s="222"/>
      <c r="K114" s="222"/>
      <c r="L114" s="222"/>
      <c r="M114" s="222"/>
      <c r="N114" s="222"/>
      <c r="O114" s="222"/>
      <c r="P114" s="222"/>
      <c r="Q114" s="222"/>
      <c r="R114" s="222"/>
      <c r="S114" s="222"/>
      <c r="T114" s="222"/>
      <c r="U114" s="222"/>
      <c r="V114" s="222"/>
      <c r="W114" s="222"/>
      <c r="X114" s="222"/>
      <c r="Y114" s="212"/>
      <c r="Z114" s="212"/>
      <c r="AA114" s="212"/>
      <c r="AB114" s="212"/>
      <c r="AC114" s="212"/>
      <c r="AD114" s="212"/>
      <c r="AE114" s="212"/>
      <c r="AF114" s="212"/>
      <c r="AG114" s="212" t="s">
        <v>44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ht="22.5" outlineLevel="1" x14ac:dyDescent="0.2">
      <c r="A115" s="235">
        <v>38</v>
      </c>
      <c r="B115" s="236" t="s">
        <v>269</v>
      </c>
      <c r="C115" s="255" t="s">
        <v>270</v>
      </c>
      <c r="D115" s="237" t="s">
        <v>160</v>
      </c>
      <c r="E115" s="238">
        <v>425.62475999999998</v>
      </c>
      <c r="F115" s="239"/>
      <c r="G115" s="240">
        <f>ROUND(E115*F115,2)</f>
        <v>0</v>
      </c>
      <c r="H115" s="239"/>
      <c r="I115" s="240">
        <f>ROUND(E115*H115,2)</f>
        <v>0</v>
      </c>
      <c r="J115" s="239"/>
      <c r="K115" s="240">
        <f>ROUND(E115*J115,2)</f>
        <v>0</v>
      </c>
      <c r="L115" s="240">
        <v>21</v>
      </c>
      <c r="M115" s="240">
        <f>G115*(1+L115/100)</f>
        <v>0</v>
      </c>
      <c r="N115" s="240">
        <v>1.9E-2</v>
      </c>
      <c r="O115" s="240">
        <f>ROUND(E115*N115,2)</f>
        <v>8.09</v>
      </c>
      <c r="P115" s="240">
        <v>0</v>
      </c>
      <c r="Q115" s="240">
        <f>ROUND(E115*P115,2)</f>
        <v>0</v>
      </c>
      <c r="R115" s="240" t="s">
        <v>173</v>
      </c>
      <c r="S115" s="240" t="s">
        <v>119</v>
      </c>
      <c r="T115" s="241" t="s">
        <v>119</v>
      </c>
      <c r="U115" s="222">
        <v>0</v>
      </c>
      <c r="V115" s="222">
        <f>ROUND(E115*U115,2)</f>
        <v>0</v>
      </c>
      <c r="W115" s="222"/>
      <c r="X115" s="222" t="s">
        <v>174</v>
      </c>
      <c r="Y115" s="212"/>
      <c r="Z115" s="212"/>
      <c r="AA115" s="212"/>
      <c r="AB115" s="212"/>
      <c r="AC115" s="212"/>
      <c r="AD115" s="212"/>
      <c r="AE115" s="212"/>
      <c r="AF115" s="212"/>
      <c r="AG115" s="212" t="s">
        <v>175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19"/>
      <c r="B116" s="220"/>
      <c r="C116" s="257" t="s">
        <v>271</v>
      </c>
      <c r="D116" s="224"/>
      <c r="E116" s="225">
        <v>354.68729999999999</v>
      </c>
      <c r="F116" s="222"/>
      <c r="G116" s="222"/>
      <c r="H116" s="222"/>
      <c r="I116" s="222"/>
      <c r="J116" s="222"/>
      <c r="K116" s="222"/>
      <c r="L116" s="222"/>
      <c r="M116" s="222"/>
      <c r="N116" s="222"/>
      <c r="O116" s="222"/>
      <c r="P116" s="222"/>
      <c r="Q116" s="222"/>
      <c r="R116" s="222"/>
      <c r="S116" s="222"/>
      <c r="T116" s="222"/>
      <c r="U116" s="222"/>
      <c r="V116" s="222"/>
      <c r="W116" s="222"/>
      <c r="X116" s="222"/>
      <c r="Y116" s="212"/>
      <c r="Z116" s="212"/>
      <c r="AA116" s="212"/>
      <c r="AB116" s="212"/>
      <c r="AC116" s="212"/>
      <c r="AD116" s="212"/>
      <c r="AE116" s="212"/>
      <c r="AF116" s="212"/>
      <c r="AG116" s="212" t="s">
        <v>44</v>
      </c>
      <c r="AH116" s="212">
        <v>5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19"/>
      <c r="B117" s="220"/>
      <c r="C117" s="259" t="s">
        <v>272</v>
      </c>
      <c r="D117" s="226"/>
      <c r="E117" s="227">
        <v>70.937460000000002</v>
      </c>
      <c r="F117" s="222"/>
      <c r="G117" s="222"/>
      <c r="H117" s="222"/>
      <c r="I117" s="222"/>
      <c r="J117" s="222"/>
      <c r="K117" s="222"/>
      <c r="L117" s="222"/>
      <c r="M117" s="222"/>
      <c r="N117" s="222"/>
      <c r="O117" s="222"/>
      <c r="P117" s="222"/>
      <c r="Q117" s="222"/>
      <c r="R117" s="222"/>
      <c r="S117" s="222"/>
      <c r="T117" s="222"/>
      <c r="U117" s="222"/>
      <c r="V117" s="222"/>
      <c r="W117" s="222"/>
      <c r="X117" s="222"/>
      <c r="Y117" s="212"/>
      <c r="Z117" s="212"/>
      <c r="AA117" s="212"/>
      <c r="AB117" s="212"/>
      <c r="AC117" s="212"/>
      <c r="AD117" s="212"/>
      <c r="AE117" s="212"/>
      <c r="AF117" s="212"/>
      <c r="AG117" s="212" t="s">
        <v>44</v>
      </c>
      <c r="AH117" s="212">
        <v>4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35">
        <v>39</v>
      </c>
      <c r="B118" s="236" t="s">
        <v>273</v>
      </c>
      <c r="C118" s="255" t="s">
        <v>274</v>
      </c>
      <c r="D118" s="237" t="s">
        <v>211</v>
      </c>
      <c r="E118" s="238">
        <v>757.68</v>
      </c>
      <c r="F118" s="239"/>
      <c r="G118" s="240">
        <f>ROUND(E118*F118,2)</f>
        <v>0</v>
      </c>
      <c r="H118" s="239"/>
      <c r="I118" s="240">
        <f>ROUND(E118*H118,2)</f>
        <v>0</v>
      </c>
      <c r="J118" s="239"/>
      <c r="K118" s="240">
        <f>ROUND(E118*J118,2)</f>
        <v>0</v>
      </c>
      <c r="L118" s="240">
        <v>21</v>
      </c>
      <c r="M118" s="240">
        <f>G118*(1+L118/100)</f>
        <v>0</v>
      </c>
      <c r="N118" s="240">
        <v>2.0999999999999999E-3</v>
      </c>
      <c r="O118" s="240">
        <f>ROUND(E118*N118,2)</f>
        <v>1.59</v>
      </c>
      <c r="P118" s="240">
        <v>0</v>
      </c>
      <c r="Q118" s="240">
        <f>ROUND(E118*P118,2)</f>
        <v>0</v>
      </c>
      <c r="R118" s="240"/>
      <c r="S118" s="240" t="s">
        <v>196</v>
      </c>
      <c r="T118" s="241" t="s">
        <v>197</v>
      </c>
      <c r="U118" s="222">
        <v>0</v>
      </c>
      <c r="V118" s="222">
        <f>ROUND(E118*U118,2)</f>
        <v>0</v>
      </c>
      <c r="W118" s="222"/>
      <c r="X118" s="222" t="s">
        <v>174</v>
      </c>
      <c r="Y118" s="212"/>
      <c r="Z118" s="212"/>
      <c r="AA118" s="212"/>
      <c r="AB118" s="212"/>
      <c r="AC118" s="212"/>
      <c r="AD118" s="212"/>
      <c r="AE118" s="212"/>
      <c r="AF118" s="212"/>
      <c r="AG118" s="212" t="s">
        <v>175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19"/>
      <c r="B119" s="220"/>
      <c r="C119" s="257" t="s">
        <v>275</v>
      </c>
      <c r="D119" s="224"/>
      <c r="E119" s="225">
        <v>688.8</v>
      </c>
      <c r="F119" s="222"/>
      <c r="G119" s="222"/>
      <c r="H119" s="222"/>
      <c r="I119" s="222"/>
      <c r="J119" s="222"/>
      <c r="K119" s="222"/>
      <c r="L119" s="222"/>
      <c r="M119" s="222"/>
      <c r="N119" s="222"/>
      <c r="O119" s="222"/>
      <c r="P119" s="222"/>
      <c r="Q119" s="222"/>
      <c r="R119" s="222"/>
      <c r="S119" s="222"/>
      <c r="T119" s="222"/>
      <c r="U119" s="222"/>
      <c r="V119" s="222"/>
      <c r="W119" s="222"/>
      <c r="X119" s="222"/>
      <c r="Y119" s="212"/>
      <c r="Z119" s="212"/>
      <c r="AA119" s="212"/>
      <c r="AB119" s="212"/>
      <c r="AC119" s="212"/>
      <c r="AD119" s="212"/>
      <c r="AE119" s="212"/>
      <c r="AF119" s="212"/>
      <c r="AG119" s="212" t="s">
        <v>44</v>
      </c>
      <c r="AH119" s="212">
        <v>5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19"/>
      <c r="B120" s="220"/>
      <c r="C120" s="259" t="s">
        <v>276</v>
      </c>
      <c r="D120" s="226"/>
      <c r="E120" s="227">
        <v>68.88</v>
      </c>
      <c r="F120" s="222"/>
      <c r="G120" s="222"/>
      <c r="H120" s="222"/>
      <c r="I120" s="222"/>
      <c r="J120" s="222"/>
      <c r="K120" s="222"/>
      <c r="L120" s="222"/>
      <c r="M120" s="222"/>
      <c r="N120" s="222"/>
      <c r="O120" s="222"/>
      <c r="P120" s="222"/>
      <c r="Q120" s="222"/>
      <c r="R120" s="222"/>
      <c r="S120" s="222"/>
      <c r="T120" s="222"/>
      <c r="U120" s="222"/>
      <c r="V120" s="222"/>
      <c r="W120" s="222"/>
      <c r="X120" s="222"/>
      <c r="Y120" s="212"/>
      <c r="Z120" s="212"/>
      <c r="AA120" s="212"/>
      <c r="AB120" s="212"/>
      <c r="AC120" s="212"/>
      <c r="AD120" s="212"/>
      <c r="AE120" s="212"/>
      <c r="AF120" s="212"/>
      <c r="AG120" s="212" t="s">
        <v>44</v>
      </c>
      <c r="AH120" s="212">
        <v>4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19">
        <v>40</v>
      </c>
      <c r="B121" s="220" t="s">
        <v>277</v>
      </c>
      <c r="C121" s="260" t="s">
        <v>278</v>
      </c>
      <c r="D121" s="221" t="s">
        <v>0</v>
      </c>
      <c r="E121" s="251"/>
      <c r="F121" s="223"/>
      <c r="G121" s="222">
        <f>ROUND(E121*F121,2)</f>
        <v>0</v>
      </c>
      <c r="H121" s="223"/>
      <c r="I121" s="222">
        <f>ROUND(E121*H121,2)</f>
        <v>0</v>
      </c>
      <c r="J121" s="223"/>
      <c r="K121" s="222">
        <f>ROUND(E121*J121,2)</f>
        <v>0</v>
      </c>
      <c r="L121" s="222">
        <v>21</v>
      </c>
      <c r="M121" s="222">
        <f>G121*(1+L121/100)</f>
        <v>0</v>
      </c>
      <c r="N121" s="222">
        <v>0</v>
      </c>
      <c r="O121" s="222">
        <f>ROUND(E121*N121,2)</f>
        <v>0</v>
      </c>
      <c r="P121" s="222">
        <v>0</v>
      </c>
      <c r="Q121" s="222">
        <f>ROUND(E121*P121,2)</f>
        <v>0</v>
      </c>
      <c r="R121" s="222" t="s">
        <v>263</v>
      </c>
      <c r="S121" s="222" t="s">
        <v>119</v>
      </c>
      <c r="T121" s="222" t="s">
        <v>119</v>
      </c>
      <c r="U121" s="222">
        <v>0</v>
      </c>
      <c r="V121" s="222">
        <f>ROUND(E121*U121,2)</f>
        <v>0</v>
      </c>
      <c r="W121" s="222"/>
      <c r="X121" s="222" t="s">
        <v>249</v>
      </c>
      <c r="Y121" s="212"/>
      <c r="Z121" s="212"/>
      <c r="AA121" s="212"/>
      <c r="AB121" s="212"/>
      <c r="AC121" s="212"/>
      <c r="AD121" s="212"/>
      <c r="AE121" s="212"/>
      <c r="AF121" s="212"/>
      <c r="AG121" s="212" t="s">
        <v>250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9"/>
      <c r="B122" s="220"/>
      <c r="C122" s="261" t="s">
        <v>279</v>
      </c>
      <c r="D122" s="252"/>
      <c r="E122" s="252"/>
      <c r="F122" s="252"/>
      <c r="G122" s="252"/>
      <c r="H122" s="222"/>
      <c r="I122" s="222"/>
      <c r="J122" s="222"/>
      <c r="K122" s="222"/>
      <c r="L122" s="222"/>
      <c r="M122" s="222"/>
      <c r="N122" s="222"/>
      <c r="O122" s="222"/>
      <c r="P122" s="222"/>
      <c r="Q122" s="222"/>
      <c r="R122" s="222"/>
      <c r="S122" s="222"/>
      <c r="T122" s="222"/>
      <c r="U122" s="222"/>
      <c r="V122" s="222"/>
      <c r="W122" s="222"/>
      <c r="X122" s="222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123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x14ac:dyDescent="0.2">
      <c r="A123" s="229" t="s">
        <v>113</v>
      </c>
      <c r="B123" s="230" t="s">
        <v>80</v>
      </c>
      <c r="C123" s="254" t="s">
        <v>81</v>
      </c>
      <c r="D123" s="231"/>
      <c r="E123" s="232"/>
      <c r="F123" s="233"/>
      <c r="G123" s="233">
        <f>SUMIF(AG124:AG138,"&lt;&gt;NOR",G124:G138)</f>
        <v>0</v>
      </c>
      <c r="H123" s="233"/>
      <c r="I123" s="233">
        <f>SUM(I124:I138)</f>
        <v>0</v>
      </c>
      <c r="J123" s="233"/>
      <c r="K123" s="233">
        <f>SUM(K124:K138)</f>
        <v>0</v>
      </c>
      <c r="L123" s="233"/>
      <c r="M123" s="233">
        <f>SUM(M124:M138)</f>
        <v>0</v>
      </c>
      <c r="N123" s="233"/>
      <c r="O123" s="233">
        <f>SUM(O124:O138)</f>
        <v>0.52</v>
      </c>
      <c r="P123" s="233"/>
      <c r="Q123" s="233">
        <f>SUM(Q124:Q138)</f>
        <v>0.09</v>
      </c>
      <c r="R123" s="233"/>
      <c r="S123" s="233"/>
      <c r="T123" s="234"/>
      <c r="U123" s="228"/>
      <c r="V123" s="228">
        <f>SUM(V124:V138)</f>
        <v>12.030000000000001</v>
      </c>
      <c r="W123" s="228"/>
      <c r="X123" s="228"/>
      <c r="AG123" t="s">
        <v>114</v>
      </c>
    </row>
    <row r="124" spans="1:60" outlineLevel="1" x14ac:dyDescent="0.2">
      <c r="A124" s="244">
        <v>41</v>
      </c>
      <c r="B124" s="245" t="s">
        <v>280</v>
      </c>
      <c r="C124" s="258" t="s">
        <v>281</v>
      </c>
      <c r="D124" s="246" t="s">
        <v>211</v>
      </c>
      <c r="E124" s="247">
        <v>10</v>
      </c>
      <c r="F124" s="248"/>
      <c r="G124" s="249">
        <f>ROUND(E124*F124,2)</f>
        <v>0</v>
      </c>
      <c r="H124" s="248"/>
      <c r="I124" s="249">
        <f>ROUND(E124*H124,2)</f>
        <v>0</v>
      </c>
      <c r="J124" s="248"/>
      <c r="K124" s="249">
        <f>ROUND(E124*J124,2)</f>
        <v>0</v>
      </c>
      <c r="L124" s="249">
        <v>21</v>
      </c>
      <c r="M124" s="249">
        <f>G124*(1+L124/100)</f>
        <v>0</v>
      </c>
      <c r="N124" s="249">
        <v>0</v>
      </c>
      <c r="O124" s="249">
        <f>ROUND(E124*N124,2)</f>
        <v>0</v>
      </c>
      <c r="P124" s="249">
        <v>9.2499999999999995E-3</v>
      </c>
      <c r="Q124" s="249">
        <f>ROUND(E124*P124,2)</f>
        <v>0.09</v>
      </c>
      <c r="R124" s="249" t="s">
        <v>282</v>
      </c>
      <c r="S124" s="249" t="s">
        <v>119</v>
      </c>
      <c r="T124" s="250" t="s">
        <v>119</v>
      </c>
      <c r="U124" s="222">
        <v>0.28699999999999998</v>
      </c>
      <c r="V124" s="222">
        <f>ROUND(E124*U124,2)</f>
        <v>2.87</v>
      </c>
      <c r="W124" s="222"/>
      <c r="X124" s="222" t="s">
        <v>120</v>
      </c>
      <c r="Y124" s="212"/>
      <c r="Z124" s="212"/>
      <c r="AA124" s="212"/>
      <c r="AB124" s="212"/>
      <c r="AC124" s="212"/>
      <c r="AD124" s="212"/>
      <c r="AE124" s="212"/>
      <c r="AF124" s="212"/>
      <c r="AG124" s="212" t="s">
        <v>121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ht="22.5" outlineLevel="1" x14ac:dyDescent="0.2">
      <c r="A125" s="244">
        <v>42</v>
      </c>
      <c r="B125" s="245" t="s">
        <v>283</v>
      </c>
      <c r="C125" s="258" t="s">
        <v>284</v>
      </c>
      <c r="D125" s="246" t="s">
        <v>117</v>
      </c>
      <c r="E125" s="247">
        <v>3</v>
      </c>
      <c r="F125" s="248"/>
      <c r="G125" s="249">
        <f>ROUND(E125*F125,2)</f>
        <v>0</v>
      </c>
      <c r="H125" s="248"/>
      <c r="I125" s="249">
        <f>ROUND(E125*H125,2)</f>
        <v>0</v>
      </c>
      <c r="J125" s="248"/>
      <c r="K125" s="249">
        <f>ROUND(E125*J125,2)</f>
        <v>0</v>
      </c>
      <c r="L125" s="249">
        <v>21</v>
      </c>
      <c r="M125" s="249">
        <f>G125*(1+L125/100)</f>
        <v>0</v>
      </c>
      <c r="N125" s="249">
        <v>0</v>
      </c>
      <c r="O125" s="249">
        <f>ROUND(E125*N125,2)</f>
        <v>0</v>
      </c>
      <c r="P125" s="249">
        <v>0</v>
      </c>
      <c r="Q125" s="249">
        <f>ROUND(E125*P125,2)</f>
        <v>0</v>
      </c>
      <c r="R125" s="249"/>
      <c r="S125" s="249" t="s">
        <v>196</v>
      </c>
      <c r="T125" s="250" t="s">
        <v>197</v>
      </c>
      <c r="U125" s="222">
        <v>0</v>
      </c>
      <c r="V125" s="222">
        <f>ROUND(E125*U125,2)</f>
        <v>0</v>
      </c>
      <c r="W125" s="222"/>
      <c r="X125" s="222" t="s">
        <v>120</v>
      </c>
      <c r="Y125" s="212"/>
      <c r="Z125" s="212"/>
      <c r="AA125" s="212"/>
      <c r="AB125" s="212"/>
      <c r="AC125" s="212"/>
      <c r="AD125" s="212"/>
      <c r="AE125" s="212"/>
      <c r="AF125" s="212"/>
      <c r="AG125" s="212" t="s">
        <v>121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35">
        <v>43</v>
      </c>
      <c r="B126" s="236" t="s">
        <v>285</v>
      </c>
      <c r="C126" s="255" t="s">
        <v>286</v>
      </c>
      <c r="D126" s="237" t="s">
        <v>211</v>
      </c>
      <c r="E126" s="238">
        <v>15</v>
      </c>
      <c r="F126" s="239"/>
      <c r="G126" s="240">
        <f>ROUND(E126*F126,2)</f>
        <v>0</v>
      </c>
      <c r="H126" s="239"/>
      <c r="I126" s="240">
        <f>ROUND(E126*H126,2)</f>
        <v>0</v>
      </c>
      <c r="J126" s="239"/>
      <c r="K126" s="240">
        <f>ROUND(E126*J126,2)</f>
        <v>0</v>
      </c>
      <c r="L126" s="240">
        <v>21</v>
      </c>
      <c r="M126" s="240">
        <f>G126*(1+L126/100)</f>
        <v>0</v>
      </c>
      <c r="N126" s="240">
        <v>0</v>
      </c>
      <c r="O126" s="240">
        <f>ROUND(E126*N126,2)</f>
        <v>0</v>
      </c>
      <c r="P126" s="240">
        <v>0</v>
      </c>
      <c r="Q126" s="240">
        <f>ROUND(E126*P126,2)</f>
        <v>0</v>
      </c>
      <c r="R126" s="240"/>
      <c r="S126" s="240" t="s">
        <v>196</v>
      </c>
      <c r="T126" s="241" t="s">
        <v>197</v>
      </c>
      <c r="U126" s="222">
        <v>0</v>
      </c>
      <c r="V126" s="222">
        <f>ROUND(E126*U126,2)</f>
        <v>0</v>
      </c>
      <c r="W126" s="222"/>
      <c r="X126" s="222" t="s">
        <v>120</v>
      </c>
      <c r="Y126" s="212"/>
      <c r="Z126" s="212"/>
      <c r="AA126" s="212"/>
      <c r="AB126" s="212"/>
      <c r="AC126" s="212"/>
      <c r="AD126" s="212"/>
      <c r="AE126" s="212"/>
      <c r="AF126" s="212"/>
      <c r="AG126" s="212" t="s">
        <v>121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19"/>
      <c r="B127" s="220"/>
      <c r="C127" s="257" t="s">
        <v>287</v>
      </c>
      <c r="D127" s="224"/>
      <c r="E127" s="225">
        <v>15</v>
      </c>
      <c r="F127" s="222"/>
      <c r="G127" s="222"/>
      <c r="H127" s="222"/>
      <c r="I127" s="222"/>
      <c r="J127" s="222"/>
      <c r="K127" s="222"/>
      <c r="L127" s="222"/>
      <c r="M127" s="222"/>
      <c r="N127" s="222"/>
      <c r="O127" s="222"/>
      <c r="P127" s="222"/>
      <c r="Q127" s="222"/>
      <c r="R127" s="222"/>
      <c r="S127" s="222"/>
      <c r="T127" s="222"/>
      <c r="U127" s="222"/>
      <c r="V127" s="222"/>
      <c r="W127" s="222"/>
      <c r="X127" s="222"/>
      <c r="Y127" s="212"/>
      <c r="Z127" s="212"/>
      <c r="AA127" s="212"/>
      <c r="AB127" s="212"/>
      <c r="AC127" s="212"/>
      <c r="AD127" s="212"/>
      <c r="AE127" s="212"/>
      <c r="AF127" s="212"/>
      <c r="AG127" s="212" t="s">
        <v>44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ht="22.5" outlineLevel="1" x14ac:dyDescent="0.2">
      <c r="A128" s="235">
        <v>44</v>
      </c>
      <c r="B128" s="236" t="s">
        <v>288</v>
      </c>
      <c r="C128" s="255" t="s">
        <v>289</v>
      </c>
      <c r="D128" s="237" t="s">
        <v>172</v>
      </c>
      <c r="E128" s="238">
        <v>1709.625</v>
      </c>
      <c r="F128" s="239"/>
      <c r="G128" s="240">
        <f>ROUND(E128*F128,2)</f>
        <v>0</v>
      </c>
      <c r="H128" s="239"/>
      <c r="I128" s="240">
        <f>ROUND(E128*H128,2)</f>
        <v>0</v>
      </c>
      <c r="J128" s="239"/>
      <c r="K128" s="240">
        <f>ROUND(E128*J128,2)</f>
        <v>0</v>
      </c>
      <c r="L128" s="240">
        <v>21</v>
      </c>
      <c r="M128" s="240">
        <f>G128*(1+L128/100)</f>
        <v>0</v>
      </c>
      <c r="N128" s="240">
        <v>0</v>
      </c>
      <c r="O128" s="240">
        <f>ROUND(E128*N128,2)</f>
        <v>0</v>
      </c>
      <c r="P128" s="240">
        <v>0</v>
      </c>
      <c r="Q128" s="240">
        <f>ROUND(E128*P128,2)</f>
        <v>0</v>
      </c>
      <c r="R128" s="240"/>
      <c r="S128" s="240" t="s">
        <v>196</v>
      </c>
      <c r="T128" s="241" t="s">
        <v>197</v>
      </c>
      <c r="U128" s="222">
        <v>0</v>
      </c>
      <c r="V128" s="222">
        <f>ROUND(E128*U128,2)</f>
        <v>0</v>
      </c>
      <c r="W128" s="222"/>
      <c r="X128" s="222" t="s">
        <v>120</v>
      </c>
      <c r="Y128" s="212"/>
      <c r="Z128" s="212"/>
      <c r="AA128" s="212"/>
      <c r="AB128" s="212"/>
      <c r="AC128" s="212"/>
      <c r="AD128" s="212"/>
      <c r="AE128" s="212"/>
      <c r="AF128" s="212"/>
      <c r="AG128" s="212" t="s">
        <v>121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9"/>
      <c r="B129" s="220"/>
      <c r="C129" s="257" t="s">
        <v>290</v>
      </c>
      <c r="D129" s="224"/>
      <c r="E129" s="225">
        <v>1709.625</v>
      </c>
      <c r="F129" s="222"/>
      <c r="G129" s="222"/>
      <c r="H129" s="222"/>
      <c r="I129" s="222"/>
      <c r="J129" s="222"/>
      <c r="K129" s="222"/>
      <c r="L129" s="222"/>
      <c r="M129" s="222"/>
      <c r="N129" s="222"/>
      <c r="O129" s="222"/>
      <c r="P129" s="222"/>
      <c r="Q129" s="222"/>
      <c r="R129" s="222"/>
      <c r="S129" s="222"/>
      <c r="T129" s="222"/>
      <c r="U129" s="222"/>
      <c r="V129" s="222"/>
      <c r="W129" s="222"/>
      <c r="X129" s="222"/>
      <c r="Y129" s="212"/>
      <c r="Z129" s="212"/>
      <c r="AA129" s="212"/>
      <c r="AB129" s="212"/>
      <c r="AC129" s="212"/>
      <c r="AD129" s="212"/>
      <c r="AE129" s="212"/>
      <c r="AF129" s="212"/>
      <c r="AG129" s="212" t="s">
        <v>44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ht="22.5" outlineLevel="1" x14ac:dyDescent="0.2">
      <c r="A130" s="235">
        <v>45</v>
      </c>
      <c r="B130" s="236" t="s">
        <v>291</v>
      </c>
      <c r="C130" s="255" t="s">
        <v>292</v>
      </c>
      <c r="D130" s="237" t="s">
        <v>172</v>
      </c>
      <c r="E130" s="238">
        <v>1054.08</v>
      </c>
      <c r="F130" s="239"/>
      <c r="G130" s="240">
        <f>ROUND(E130*F130,2)</f>
        <v>0</v>
      </c>
      <c r="H130" s="239"/>
      <c r="I130" s="240">
        <f>ROUND(E130*H130,2)</f>
        <v>0</v>
      </c>
      <c r="J130" s="239"/>
      <c r="K130" s="240">
        <f>ROUND(E130*J130,2)</f>
        <v>0</v>
      </c>
      <c r="L130" s="240">
        <v>21</v>
      </c>
      <c r="M130" s="240">
        <f>G130*(1+L130/100)</f>
        <v>0</v>
      </c>
      <c r="N130" s="240">
        <v>0</v>
      </c>
      <c r="O130" s="240">
        <f>ROUND(E130*N130,2)</f>
        <v>0</v>
      </c>
      <c r="P130" s="240">
        <v>0</v>
      </c>
      <c r="Q130" s="240">
        <f>ROUND(E130*P130,2)</f>
        <v>0</v>
      </c>
      <c r="R130" s="240"/>
      <c r="S130" s="240" t="s">
        <v>196</v>
      </c>
      <c r="T130" s="241" t="s">
        <v>197</v>
      </c>
      <c r="U130" s="222">
        <v>0</v>
      </c>
      <c r="V130" s="222">
        <f>ROUND(E130*U130,2)</f>
        <v>0</v>
      </c>
      <c r="W130" s="222"/>
      <c r="X130" s="222" t="s">
        <v>120</v>
      </c>
      <c r="Y130" s="212"/>
      <c r="Z130" s="212"/>
      <c r="AA130" s="212"/>
      <c r="AB130" s="212"/>
      <c r="AC130" s="212"/>
      <c r="AD130" s="212"/>
      <c r="AE130" s="212"/>
      <c r="AF130" s="212"/>
      <c r="AG130" s="212" t="s">
        <v>121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19"/>
      <c r="B131" s="220"/>
      <c r="C131" s="257" t="s">
        <v>293</v>
      </c>
      <c r="D131" s="224"/>
      <c r="E131" s="225">
        <v>1054.08</v>
      </c>
      <c r="F131" s="222"/>
      <c r="G131" s="222"/>
      <c r="H131" s="222"/>
      <c r="I131" s="222"/>
      <c r="J131" s="222"/>
      <c r="K131" s="222"/>
      <c r="L131" s="222"/>
      <c r="M131" s="222"/>
      <c r="N131" s="222"/>
      <c r="O131" s="222"/>
      <c r="P131" s="222"/>
      <c r="Q131" s="222"/>
      <c r="R131" s="222"/>
      <c r="S131" s="222"/>
      <c r="T131" s="222"/>
      <c r="U131" s="222"/>
      <c r="V131" s="222"/>
      <c r="W131" s="222"/>
      <c r="X131" s="222"/>
      <c r="Y131" s="212"/>
      <c r="Z131" s="212"/>
      <c r="AA131" s="212"/>
      <c r="AB131" s="212"/>
      <c r="AC131" s="212"/>
      <c r="AD131" s="212"/>
      <c r="AE131" s="212"/>
      <c r="AF131" s="212"/>
      <c r="AG131" s="212" t="s">
        <v>44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44">
        <v>46</v>
      </c>
      <c r="B132" s="245" t="s">
        <v>294</v>
      </c>
      <c r="C132" s="258" t="s">
        <v>295</v>
      </c>
      <c r="D132" s="246" t="s">
        <v>117</v>
      </c>
      <c r="E132" s="247">
        <v>7</v>
      </c>
      <c r="F132" s="248"/>
      <c r="G132" s="249">
        <f>ROUND(E132*F132,2)</f>
        <v>0</v>
      </c>
      <c r="H132" s="248"/>
      <c r="I132" s="249">
        <f>ROUND(E132*H132,2)</f>
        <v>0</v>
      </c>
      <c r="J132" s="248"/>
      <c r="K132" s="249">
        <f>ROUND(E132*J132,2)</f>
        <v>0</v>
      </c>
      <c r="L132" s="249">
        <v>21</v>
      </c>
      <c r="M132" s="249">
        <f>G132*(1+L132/100)</f>
        <v>0</v>
      </c>
      <c r="N132" s="249">
        <v>0</v>
      </c>
      <c r="O132" s="249">
        <f>ROUND(E132*N132,2)</f>
        <v>0</v>
      </c>
      <c r="P132" s="249">
        <v>0</v>
      </c>
      <c r="Q132" s="249">
        <f>ROUND(E132*P132,2)</f>
        <v>0</v>
      </c>
      <c r="R132" s="249"/>
      <c r="S132" s="249" t="s">
        <v>196</v>
      </c>
      <c r="T132" s="250" t="s">
        <v>197</v>
      </c>
      <c r="U132" s="222">
        <v>0</v>
      </c>
      <c r="V132" s="222">
        <f>ROUND(E132*U132,2)</f>
        <v>0</v>
      </c>
      <c r="W132" s="222"/>
      <c r="X132" s="222" t="s">
        <v>120</v>
      </c>
      <c r="Y132" s="212"/>
      <c r="Z132" s="212"/>
      <c r="AA132" s="212"/>
      <c r="AB132" s="212"/>
      <c r="AC132" s="212"/>
      <c r="AD132" s="212"/>
      <c r="AE132" s="212"/>
      <c r="AF132" s="212"/>
      <c r="AG132" s="212" t="s">
        <v>121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44">
        <v>47</v>
      </c>
      <c r="B133" s="245" t="s">
        <v>296</v>
      </c>
      <c r="C133" s="258" t="s">
        <v>297</v>
      </c>
      <c r="D133" s="246" t="s">
        <v>298</v>
      </c>
      <c r="E133" s="247">
        <v>1</v>
      </c>
      <c r="F133" s="248"/>
      <c r="G133" s="249">
        <f>ROUND(E133*F133,2)</f>
        <v>0</v>
      </c>
      <c r="H133" s="248"/>
      <c r="I133" s="249">
        <f>ROUND(E133*H133,2)</f>
        <v>0</v>
      </c>
      <c r="J133" s="248"/>
      <c r="K133" s="249">
        <f>ROUND(E133*J133,2)</f>
        <v>0</v>
      </c>
      <c r="L133" s="249">
        <v>21</v>
      </c>
      <c r="M133" s="249">
        <f>G133*(1+L133/100)</f>
        <v>0</v>
      </c>
      <c r="N133" s="249">
        <v>0</v>
      </c>
      <c r="O133" s="249">
        <f>ROUND(E133*N133,2)</f>
        <v>0</v>
      </c>
      <c r="P133" s="249">
        <v>0</v>
      </c>
      <c r="Q133" s="249">
        <f>ROUND(E133*P133,2)</f>
        <v>0</v>
      </c>
      <c r="R133" s="249"/>
      <c r="S133" s="249" t="s">
        <v>196</v>
      </c>
      <c r="T133" s="250" t="s">
        <v>197</v>
      </c>
      <c r="U133" s="222">
        <v>0</v>
      </c>
      <c r="V133" s="222">
        <f>ROUND(E133*U133,2)</f>
        <v>0</v>
      </c>
      <c r="W133" s="222"/>
      <c r="X133" s="222" t="s">
        <v>120</v>
      </c>
      <c r="Y133" s="212"/>
      <c r="Z133" s="212"/>
      <c r="AA133" s="212"/>
      <c r="AB133" s="212"/>
      <c r="AC133" s="212"/>
      <c r="AD133" s="212"/>
      <c r="AE133" s="212"/>
      <c r="AF133" s="212"/>
      <c r="AG133" s="212" t="s">
        <v>121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44">
        <v>48</v>
      </c>
      <c r="B134" s="245" t="s">
        <v>299</v>
      </c>
      <c r="C134" s="258" t="s">
        <v>300</v>
      </c>
      <c r="D134" s="246" t="s">
        <v>298</v>
      </c>
      <c r="E134" s="247">
        <v>1</v>
      </c>
      <c r="F134" s="248"/>
      <c r="G134" s="249">
        <f>ROUND(E134*F134,2)</f>
        <v>0</v>
      </c>
      <c r="H134" s="248"/>
      <c r="I134" s="249">
        <f>ROUND(E134*H134,2)</f>
        <v>0</v>
      </c>
      <c r="J134" s="248"/>
      <c r="K134" s="249">
        <f>ROUND(E134*J134,2)</f>
        <v>0</v>
      </c>
      <c r="L134" s="249">
        <v>21</v>
      </c>
      <c r="M134" s="249">
        <f>G134*(1+L134/100)</f>
        <v>0</v>
      </c>
      <c r="N134" s="249">
        <v>0</v>
      </c>
      <c r="O134" s="249">
        <f>ROUND(E134*N134,2)</f>
        <v>0</v>
      </c>
      <c r="P134" s="249">
        <v>0</v>
      </c>
      <c r="Q134" s="249">
        <f>ROUND(E134*P134,2)</f>
        <v>0</v>
      </c>
      <c r="R134" s="249"/>
      <c r="S134" s="249" t="s">
        <v>196</v>
      </c>
      <c r="T134" s="250" t="s">
        <v>197</v>
      </c>
      <c r="U134" s="222">
        <v>0</v>
      </c>
      <c r="V134" s="222">
        <f>ROUND(E134*U134,2)</f>
        <v>0</v>
      </c>
      <c r="W134" s="222"/>
      <c r="X134" s="222" t="s">
        <v>120</v>
      </c>
      <c r="Y134" s="212"/>
      <c r="Z134" s="212"/>
      <c r="AA134" s="212"/>
      <c r="AB134" s="212"/>
      <c r="AC134" s="212"/>
      <c r="AD134" s="212"/>
      <c r="AE134" s="212"/>
      <c r="AF134" s="212"/>
      <c r="AG134" s="212" t="s">
        <v>121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ht="22.5" outlineLevel="1" x14ac:dyDescent="0.2">
      <c r="A135" s="235">
        <v>49</v>
      </c>
      <c r="B135" s="236" t="s">
        <v>301</v>
      </c>
      <c r="C135" s="255" t="s">
        <v>302</v>
      </c>
      <c r="D135" s="237" t="s">
        <v>303</v>
      </c>
      <c r="E135" s="238">
        <v>0.1</v>
      </c>
      <c r="F135" s="239"/>
      <c r="G135" s="240">
        <f>ROUND(E135*F135,2)</f>
        <v>0</v>
      </c>
      <c r="H135" s="239"/>
      <c r="I135" s="240">
        <f>ROUND(E135*H135,2)</f>
        <v>0</v>
      </c>
      <c r="J135" s="239"/>
      <c r="K135" s="240">
        <f>ROUND(E135*J135,2)</f>
        <v>0</v>
      </c>
      <c r="L135" s="240">
        <v>21</v>
      </c>
      <c r="M135" s="240">
        <f>G135*(1+L135/100)</f>
        <v>0</v>
      </c>
      <c r="N135" s="240">
        <v>5.1905599999999996</v>
      </c>
      <c r="O135" s="240">
        <f>ROUND(E135*N135,2)</f>
        <v>0.52</v>
      </c>
      <c r="P135" s="240">
        <v>0</v>
      </c>
      <c r="Q135" s="240">
        <f>ROUND(E135*P135,2)</f>
        <v>0</v>
      </c>
      <c r="R135" s="240" t="s">
        <v>304</v>
      </c>
      <c r="S135" s="240" t="s">
        <v>119</v>
      </c>
      <c r="T135" s="241" t="s">
        <v>119</v>
      </c>
      <c r="U135" s="222">
        <v>91.573440000000005</v>
      </c>
      <c r="V135" s="222">
        <f>ROUND(E135*U135,2)</f>
        <v>9.16</v>
      </c>
      <c r="W135" s="222"/>
      <c r="X135" s="222" t="s">
        <v>305</v>
      </c>
      <c r="Y135" s="212"/>
      <c r="Z135" s="212"/>
      <c r="AA135" s="212"/>
      <c r="AB135" s="212"/>
      <c r="AC135" s="212"/>
      <c r="AD135" s="212"/>
      <c r="AE135" s="212"/>
      <c r="AF135" s="212"/>
      <c r="AG135" s="212" t="s">
        <v>306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ht="45" outlineLevel="1" x14ac:dyDescent="0.2">
      <c r="A136" s="219"/>
      <c r="B136" s="220"/>
      <c r="C136" s="256" t="s">
        <v>307</v>
      </c>
      <c r="D136" s="243"/>
      <c r="E136" s="243"/>
      <c r="F136" s="243"/>
      <c r="G136" s="243"/>
      <c r="H136" s="222"/>
      <c r="I136" s="222"/>
      <c r="J136" s="222"/>
      <c r="K136" s="222"/>
      <c r="L136" s="222"/>
      <c r="M136" s="222"/>
      <c r="N136" s="222"/>
      <c r="O136" s="222"/>
      <c r="P136" s="222"/>
      <c r="Q136" s="222"/>
      <c r="R136" s="222"/>
      <c r="S136" s="222"/>
      <c r="T136" s="222"/>
      <c r="U136" s="222"/>
      <c r="V136" s="222"/>
      <c r="W136" s="222"/>
      <c r="X136" s="222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123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42" t="str">
        <f>C136</f>
        <v>hloubení jam pro osazení sloupků, s naložením na dopravní prostředek a odvozem výkopku do 20 m, se složením, bez rozhrnutí, v hornině 3, dodávka a osazení sloupků a vzpěr plotových ocelových trubkových výšky 255 cm typových, se zabetonováním do 0,05 m3 betonem B 30, dodávka a montáž pletiva se čtvercovými oky 50,0 x 2,24 x 2,0 mm, ostnatého drátu čtyřšpičkového 2,24 mm, do výšky 2 m, dodávka a montáž vrat 330 x 205 cm a vrátek 100 x 205 cm ocelových se sloupky (1 kus/ 100 m).</v>
      </c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9">
        <v>50</v>
      </c>
      <c r="B137" s="220" t="s">
        <v>308</v>
      </c>
      <c r="C137" s="260" t="s">
        <v>309</v>
      </c>
      <c r="D137" s="221" t="s">
        <v>0</v>
      </c>
      <c r="E137" s="251"/>
      <c r="F137" s="223"/>
      <c r="G137" s="222">
        <f>ROUND(E137*F137,2)</f>
        <v>0</v>
      </c>
      <c r="H137" s="223"/>
      <c r="I137" s="222">
        <f>ROUND(E137*H137,2)</f>
        <v>0</v>
      </c>
      <c r="J137" s="223"/>
      <c r="K137" s="222">
        <f>ROUND(E137*J137,2)</f>
        <v>0</v>
      </c>
      <c r="L137" s="222">
        <v>21</v>
      </c>
      <c r="M137" s="222">
        <f>G137*(1+L137/100)</f>
        <v>0</v>
      </c>
      <c r="N137" s="222">
        <v>0</v>
      </c>
      <c r="O137" s="222">
        <f>ROUND(E137*N137,2)</f>
        <v>0</v>
      </c>
      <c r="P137" s="222">
        <v>0</v>
      </c>
      <c r="Q137" s="222">
        <f>ROUND(E137*P137,2)</f>
        <v>0</v>
      </c>
      <c r="R137" s="222" t="s">
        <v>282</v>
      </c>
      <c r="S137" s="222" t="s">
        <v>119</v>
      </c>
      <c r="T137" s="222" t="s">
        <v>119</v>
      </c>
      <c r="U137" s="222">
        <v>0</v>
      </c>
      <c r="V137" s="222">
        <f>ROUND(E137*U137,2)</f>
        <v>0</v>
      </c>
      <c r="W137" s="222"/>
      <c r="X137" s="222" t="s">
        <v>249</v>
      </c>
      <c r="Y137" s="212"/>
      <c r="Z137" s="212"/>
      <c r="AA137" s="212"/>
      <c r="AB137" s="212"/>
      <c r="AC137" s="212"/>
      <c r="AD137" s="212"/>
      <c r="AE137" s="212"/>
      <c r="AF137" s="212"/>
      <c r="AG137" s="212" t="s">
        <v>250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19"/>
      <c r="B138" s="220"/>
      <c r="C138" s="261" t="s">
        <v>279</v>
      </c>
      <c r="D138" s="252"/>
      <c r="E138" s="252"/>
      <c r="F138" s="252"/>
      <c r="G138" s="252"/>
      <c r="H138" s="222"/>
      <c r="I138" s="222"/>
      <c r="J138" s="222"/>
      <c r="K138" s="222"/>
      <c r="L138" s="222"/>
      <c r="M138" s="222"/>
      <c r="N138" s="222"/>
      <c r="O138" s="222"/>
      <c r="P138" s="222"/>
      <c r="Q138" s="222"/>
      <c r="R138" s="222"/>
      <c r="S138" s="222"/>
      <c r="T138" s="222"/>
      <c r="U138" s="222"/>
      <c r="V138" s="222"/>
      <c r="W138" s="222"/>
      <c r="X138" s="222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123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x14ac:dyDescent="0.2">
      <c r="A139" s="229" t="s">
        <v>113</v>
      </c>
      <c r="B139" s="230" t="s">
        <v>82</v>
      </c>
      <c r="C139" s="254" t="s">
        <v>83</v>
      </c>
      <c r="D139" s="231"/>
      <c r="E139" s="232"/>
      <c r="F139" s="233"/>
      <c r="G139" s="233">
        <f>SUMIF(AG140:AG146,"&lt;&gt;NOR",G140:G146)</f>
        <v>0</v>
      </c>
      <c r="H139" s="233"/>
      <c r="I139" s="233">
        <f>SUM(I140:I146)</f>
        <v>0</v>
      </c>
      <c r="J139" s="233"/>
      <c r="K139" s="233">
        <f>SUM(K140:K146)</f>
        <v>0</v>
      </c>
      <c r="L139" s="233"/>
      <c r="M139" s="233">
        <f>SUM(M140:M146)</f>
        <v>0</v>
      </c>
      <c r="N139" s="233"/>
      <c r="O139" s="233">
        <f>SUM(O140:O146)</f>
        <v>0</v>
      </c>
      <c r="P139" s="233"/>
      <c r="Q139" s="233">
        <f>SUM(Q140:Q146)</f>
        <v>0</v>
      </c>
      <c r="R139" s="233"/>
      <c r="S139" s="233"/>
      <c r="T139" s="234"/>
      <c r="U139" s="228"/>
      <c r="V139" s="228">
        <f>SUM(V140:V146)</f>
        <v>0.28999999999999998</v>
      </c>
      <c r="W139" s="228"/>
      <c r="X139" s="228"/>
      <c r="AG139" t="s">
        <v>114</v>
      </c>
    </row>
    <row r="140" spans="1:60" ht="22.5" outlineLevel="1" x14ac:dyDescent="0.2">
      <c r="A140" s="235">
        <v>51</v>
      </c>
      <c r="B140" s="236" t="s">
        <v>310</v>
      </c>
      <c r="C140" s="255" t="s">
        <v>311</v>
      </c>
      <c r="D140" s="237" t="s">
        <v>248</v>
      </c>
      <c r="E140" s="238">
        <v>9.2499999999999999E-2</v>
      </c>
      <c r="F140" s="239"/>
      <c r="G140" s="240">
        <f>ROUND(E140*F140,2)</f>
        <v>0</v>
      </c>
      <c r="H140" s="239"/>
      <c r="I140" s="240">
        <f>ROUND(E140*H140,2)</f>
        <v>0</v>
      </c>
      <c r="J140" s="239"/>
      <c r="K140" s="240">
        <f>ROUND(E140*J140,2)</f>
        <v>0</v>
      </c>
      <c r="L140" s="240">
        <v>21</v>
      </c>
      <c r="M140" s="240">
        <f>G140*(1+L140/100)</f>
        <v>0</v>
      </c>
      <c r="N140" s="240">
        <v>0</v>
      </c>
      <c r="O140" s="240">
        <f>ROUND(E140*N140,2)</f>
        <v>0</v>
      </c>
      <c r="P140" s="240">
        <v>0</v>
      </c>
      <c r="Q140" s="240">
        <f>ROUND(E140*P140,2)</f>
        <v>0</v>
      </c>
      <c r="R140" s="240" t="s">
        <v>312</v>
      </c>
      <c r="S140" s="240" t="s">
        <v>119</v>
      </c>
      <c r="T140" s="241" t="s">
        <v>119</v>
      </c>
      <c r="U140" s="222">
        <v>1.1399999999999999</v>
      </c>
      <c r="V140" s="222">
        <f>ROUND(E140*U140,2)</f>
        <v>0.11</v>
      </c>
      <c r="W140" s="222"/>
      <c r="X140" s="222" t="s">
        <v>313</v>
      </c>
      <c r="Y140" s="212"/>
      <c r="Z140" s="212"/>
      <c r="AA140" s="212"/>
      <c r="AB140" s="212"/>
      <c r="AC140" s="212"/>
      <c r="AD140" s="212"/>
      <c r="AE140" s="212"/>
      <c r="AF140" s="212"/>
      <c r="AG140" s="212" t="s">
        <v>314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ht="22.5" outlineLevel="1" x14ac:dyDescent="0.2">
      <c r="A141" s="219"/>
      <c r="B141" s="220"/>
      <c r="C141" s="256" t="s">
        <v>315</v>
      </c>
      <c r="D141" s="243"/>
      <c r="E141" s="243"/>
      <c r="F141" s="243"/>
      <c r="G141" s="243"/>
      <c r="H141" s="222"/>
      <c r="I141" s="222"/>
      <c r="J141" s="222"/>
      <c r="K141" s="222"/>
      <c r="L141" s="222"/>
      <c r="M141" s="222"/>
      <c r="N141" s="222"/>
      <c r="O141" s="222"/>
      <c r="P141" s="222"/>
      <c r="Q141" s="222"/>
      <c r="R141" s="222"/>
      <c r="S141" s="222"/>
      <c r="T141" s="222"/>
      <c r="U141" s="222"/>
      <c r="V141" s="222"/>
      <c r="W141" s="222"/>
      <c r="X141" s="222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123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42" t="str">
        <f>C141</f>
        <v>vybouraných hmot se složením a hrubým urovnáním nebo přeložením na jiný dopravní prostředek, nebo nakládání na dopravní prostředek pro vodorovnou dopravu,</v>
      </c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44">
        <v>52</v>
      </c>
      <c r="B142" s="245" t="s">
        <v>316</v>
      </c>
      <c r="C142" s="258" t="s">
        <v>317</v>
      </c>
      <c r="D142" s="246" t="s">
        <v>248</v>
      </c>
      <c r="E142" s="247">
        <v>9.2499999999999999E-2</v>
      </c>
      <c r="F142" s="248"/>
      <c r="G142" s="249">
        <f>ROUND(E142*F142,2)</f>
        <v>0</v>
      </c>
      <c r="H142" s="248"/>
      <c r="I142" s="249">
        <f>ROUND(E142*H142,2)</f>
        <v>0</v>
      </c>
      <c r="J142" s="248"/>
      <c r="K142" s="249">
        <f>ROUND(E142*J142,2)</f>
        <v>0</v>
      </c>
      <c r="L142" s="249">
        <v>21</v>
      </c>
      <c r="M142" s="249">
        <f>G142*(1+L142/100)</f>
        <v>0</v>
      </c>
      <c r="N142" s="249">
        <v>0</v>
      </c>
      <c r="O142" s="249">
        <f>ROUND(E142*N142,2)</f>
        <v>0</v>
      </c>
      <c r="P142" s="249">
        <v>0</v>
      </c>
      <c r="Q142" s="249">
        <f>ROUND(E142*P142,2)</f>
        <v>0</v>
      </c>
      <c r="R142" s="249" t="s">
        <v>318</v>
      </c>
      <c r="S142" s="249" t="s">
        <v>119</v>
      </c>
      <c r="T142" s="250" t="s">
        <v>119</v>
      </c>
      <c r="U142" s="222">
        <v>0.49</v>
      </c>
      <c r="V142" s="222">
        <f>ROUND(E142*U142,2)</f>
        <v>0.05</v>
      </c>
      <c r="W142" s="222"/>
      <c r="X142" s="222" t="s">
        <v>313</v>
      </c>
      <c r="Y142" s="212"/>
      <c r="Z142" s="212"/>
      <c r="AA142" s="212"/>
      <c r="AB142" s="212"/>
      <c r="AC142" s="212"/>
      <c r="AD142" s="212"/>
      <c r="AE142" s="212"/>
      <c r="AF142" s="212"/>
      <c r="AG142" s="212" t="s">
        <v>314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44">
        <v>53</v>
      </c>
      <c r="B143" s="245" t="s">
        <v>319</v>
      </c>
      <c r="C143" s="258" t="s">
        <v>320</v>
      </c>
      <c r="D143" s="246" t="s">
        <v>248</v>
      </c>
      <c r="E143" s="247">
        <v>1.3875</v>
      </c>
      <c r="F143" s="248"/>
      <c r="G143" s="249">
        <f>ROUND(E143*F143,2)</f>
        <v>0</v>
      </c>
      <c r="H143" s="248"/>
      <c r="I143" s="249">
        <f>ROUND(E143*H143,2)</f>
        <v>0</v>
      </c>
      <c r="J143" s="248"/>
      <c r="K143" s="249">
        <f>ROUND(E143*J143,2)</f>
        <v>0</v>
      </c>
      <c r="L143" s="249">
        <v>21</v>
      </c>
      <c r="M143" s="249">
        <f>G143*(1+L143/100)</f>
        <v>0</v>
      </c>
      <c r="N143" s="249">
        <v>0</v>
      </c>
      <c r="O143" s="249">
        <f>ROUND(E143*N143,2)</f>
        <v>0</v>
      </c>
      <c r="P143" s="249">
        <v>0</v>
      </c>
      <c r="Q143" s="249">
        <f>ROUND(E143*P143,2)</f>
        <v>0</v>
      </c>
      <c r="R143" s="249" t="s">
        <v>318</v>
      </c>
      <c r="S143" s="249" t="s">
        <v>119</v>
      </c>
      <c r="T143" s="250" t="s">
        <v>119</v>
      </c>
      <c r="U143" s="222">
        <v>0</v>
      </c>
      <c r="V143" s="222">
        <f>ROUND(E143*U143,2)</f>
        <v>0</v>
      </c>
      <c r="W143" s="222"/>
      <c r="X143" s="222" t="s">
        <v>313</v>
      </c>
      <c r="Y143" s="212"/>
      <c r="Z143" s="212"/>
      <c r="AA143" s="212"/>
      <c r="AB143" s="212"/>
      <c r="AC143" s="212"/>
      <c r="AD143" s="212"/>
      <c r="AE143" s="212"/>
      <c r="AF143" s="212"/>
      <c r="AG143" s="212" t="s">
        <v>314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44">
        <v>54</v>
      </c>
      <c r="B144" s="245" t="s">
        <v>321</v>
      </c>
      <c r="C144" s="258" t="s">
        <v>322</v>
      </c>
      <c r="D144" s="246" t="s">
        <v>248</v>
      </c>
      <c r="E144" s="247">
        <v>9.2499999999999999E-2</v>
      </c>
      <c r="F144" s="248"/>
      <c r="G144" s="249">
        <f>ROUND(E144*F144,2)</f>
        <v>0</v>
      </c>
      <c r="H144" s="248"/>
      <c r="I144" s="249">
        <f>ROUND(E144*H144,2)</f>
        <v>0</v>
      </c>
      <c r="J144" s="248"/>
      <c r="K144" s="249">
        <f>ROUND(E144*J144,2)</f>
        <v>0</v>
      </c>
      <c r="L144" s="249">
        <v>21</v>
      </c>
      <c r="M144" s="249">
        <f>G144*(1+L144/100)</f>
        <v>0</v>
      </c>
      <c r="N144" s="249">
        <v>0</v>
      </c>
      <c r="O144" s="249">
        <f>ROUND(E144*N144,2)</f>
        <v>0</v>
      </c>
      <c r="P144" s="249">
        <v>0</v>
      </c>
      <c r="Q144" s="249">
        <f>ROUND(E144*P144,2)</f>
        <v>0</v>
      </c>
      <c r="R144" s="249" t="s">
        <v>318</v>
      </c>
      <c r="S144" s="249" t="s">
        <v>119</v>
      </c>
      <c r="T144" s="250" t="s">
        <v>119</v>
      </c>
      <c r="U144" s="222">
        <v>0.94199999999999995</v>
      </c>
      <c r="V144" s="222">
        <f>ROUND(E144*U144,2)</f>
        <v>0.09</v>
      </c>
      <c r="W144" s="222"/>
      <c r="X144" s="222" t="s">
        <v>313</v>
      </c>
      <c r="Y144" s="212"/>
      <c r="Z144" s="212"/>
      <c r="AA144" s="212"/>
      <c r="AB144" s="212"/>
      <c r="AC144" s="212"/>
      <c r="AD144" s="212"/>
      <c r="AE144" s="212"/>
      <c r="AF144" s="212"/>
      <c r="AG144" s="212" t="s">
        <v>314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ht="22.5" outlineLevel="1" x14ac:dyDescent="0.2">
      <c r="A145" s="244">
        <v>55</v>
      </c>
      <c r="B145" s="245" t="s">
        <v>323</v>
      </c>
      <c r="C145" s="258" t="s">
        <v>324</v>
      </c>
      <c r="D145" s="246" t="s">
        <v>248</v>
      </c>
      <c r="E145" s="247">
        <v>0.37</v>
      </c>
      <c r="F145" s="248"/>
      <c r="G145" s="249">
        <f>ROUND(E145*F145,2)</f>
        <v>0</v>
      </c>
      <c r="H145" s="248"/>
      <c r="I145" s="249">
        <f>ROUND(E145*H145,2)</f>
        <v>0</v>
      </c>
      <c r="J145" s="248"/>
      <c r="K145" s="249">
        <f>ROUND(E145*J145,2)</f>
        <v>0</v>
      </c>
      <c r="L145" s="249">
        <v>21</v>
      </c>
      <c r="M145" s="249">
        <f>G145*(1+L145/100)</f>
        <v>0</v>
      </c>
      <c r="N145" s="249">
        <v>0</v>
      </c>
      <c r="O145" s="249">
        <f>ROUND(E145*N145,2)</f>
        <v>0</v>
      </c>
      <c r="P145" s="249">
        <v>0</v>
      </c>
      <c r="Q145" s="249">
        <f>ROUND(E145*P145,2)</f>
        <v>0</v>
      </c>
      <c r="R145" s="249" t="s">
        <v>318</v>
      </c>
      <c r="S145" s="249" t="s">
        <v>119</v>
      </c>
      <c r="T145" s="250" t="s">
        <v>119</v>
      </c>
      <c r="U145" s="222">
        <v>0.105</v>
      </c>
      <c r="V145" s="222">
        <f>ROUND(E145*U145,2)</f>
        <v>0.04</v>
      </c>
      <c r="W145" s="222"/>
      <c r="X145" s="222" t="s">
        <v>313</v>
      </c>
      <c r="Y145" s="212"/>
      <c r="Z145" s="212"/>
      <c r="AA145" s="212"/>
      <c r="AB145" s="212"/>
      <c r="AC145" s="212"/>
      <c r="AD145" s="212"/>
      <c r="AE145" s="212"/>
      <c r="AF145" s="212"/>
      <c r="AG145" s="212" t="s">
        <v>314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ht="22.5" outlineLevel="1" x14ac:dyDescent="0.2">
      <c r="A146" s="244">
        <v>56</v>
      </c>
      <c r="B146" s="245" t="s">
        <v>325</v>
      </c>
      <c r="C146" s="258" t="s">
        <v>326</v>
      </c>
      <c r="D146" s="246" t="s">
        <v>248</v>
      </c>
      <c r="E146" s="247">
        <v>9.2499999999999999E-2</v>
      </c>
      <c r="F146" s="248"/>
      <c r="G146" s="249">
        <f>ROUND(E146*F146,2)</f>
        <v>0</v>
      </c>
      <c r="H146" s="248"/>
      <c r="I146" s="249">
        <f>ROUND(E146*H146,2)</f>
        <v>0</v>
      </c>
      <c r="J146" s="248"/>
      <c r="K146" s="249">
        <f>ROUND(E146*J146,2)</f>
        <v>0</v>
      </c>
      <c r="L146" s="249">
        <v>21</v>
      </c>
      <c r="M146" s="249">
        <f>G146*(1+L146/100)</f>
        <v>0</v>
      </c>
      <c r="N146" s="249">
        <v>0</v>
      </c>
      <c r="O146" s="249">
        <f>ROUND(E146*N146,2)</f>
        <v>0</v>
      </c>
      <c r="P146" s="249">
        <v>0</v>
      </c>
      <c r="Q146" s="249">
        <f>ROUND(E146*P146,2)</f>
        <v>0</v>
      </c>
      <c r="R146" s="249" t="s">
        <v>318</v>
      </c>
      <c r="S146" s="249" t="s">
        <v>119</v>
      </c>
      <c r="T146" s="250" t="s">
        <v>119</v>
      </c>
      <c r="U146" s="222">
        <v>0</v>
      </c>
      <c r="V146" s="222">
        <f>ROUND(E146*U146,2)</f>
        <v>0</v>
      </c>
      <c r="W146" s="222"/>
      <c r="X146" s="222" t="s">
        <v>313</v>
      </c>
      <c r="Y146" s="212"/>
      <c r="Z146" s="212"/>
      <c r="AA146" s="212"/>
      <c r="AB146" s="212"/>
      <c r="AC146" s="212"/>
      <c r="AD146" s="212"/>
      <c r="AE146" s="212"/>
      <c r="AF146" s="212"/>
      <c r="AG146" s="212" t="s">
        <v>314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x14ac:dyDescent="0.2">
      <c r="A147" s="229" t="s">
        <v>113</v>
      </c>
      <c r="B147" s="230" t="s">
        <v>85</v>
      </c>
      <c r="C147" s="254" t="s">
        <v>28</v>
      </c>
      <c r="D147" s="231"/>
      <c r="E147" s="232"/>
      <c r="F147" s="233"/>
      <c r="G147" s="233">
        <f>SUMIF(AG148:AG150,"&lt;&gt;NOR",G148:G150)</f>
        <v>0</v>
      </c>
      <c r="H147" s="233"/>
      <c r="I147" s="233">
        <f>SUM(I148:I150)</f>
        <v>0</v>
      </c>
      <c r="J147" s="233"/>
      <c r="K147" s="233">
        <f>SUM(K148:K150)</f>
        <v>0</v>
      </c>
      <c r="L147" s="233"/>
      <c r="M147" s="233">
        <f>SUM(M148:M150)</f>
        <v>0</v>
      </c>
      <c r="N147" s="233"/>
      <c r="O147" s="233">
        <f>SUM(O148:O150)</f>
        <v>0</v>
      </c>
      <c r="P147" s="233"/>
      <c r="Q147" s="233">
        <f>SUM(Q148:Q150)</f>
        <v>0</v>
      </c>
      <c r="R147" s="233"/>
      <c r="S147" s="233"/>
      <c r="T147" s="234"/>
      <c r="U147" s="228"/>
      <c r="V147" s="228">
        <f>SUM(V148:V150)</f>
        <v>0</v>
      </c>
      <c r="W147" s="228"/>
      <c r="X147" s="228"/>
      <c r="AG147" t="s">
        <v>114</v>
      </c>
    </row>
    <row r="148" spans="1:60" outlineLevel="1" x14ac:dyDescent="0.2">
      <c r="A148" s="244">
        <v>57</v>
      </c>
      <c r="B148" s="245" t="s">
        <v>327</v>
      </c>
      <c r="C148" s="258" t="s">
        <v>328</v>
      </c>
      <c r="D148" s="246" t="s">
        <v>329</v>
      </c>
      <c r="E148" s="247">
        <v>1</v>
      </c>
      <c r="F148" s="248"/>
      <c r="G148" s="249">
        <f>ROUND(E148*F148,2)</f>
        <v>0</v>
      </c>
      <c r="H148" s="248"/>
      <c r="I148" s="249">
        <f>ROUND(E148*H148,2)</f>
        <v>0</v>
      </c>
      <c r="J148" s="248"/>
      <c r="K148" s="249">
        <f>ROUND(E148*J148,2)</f>
        <v>0</v>
      </c>
      <c r="L148" s="249">
        <v>21</v>
      </c>
      <c r="M148" s="249">
        <f>G148*(1+L148/100)</f>
        <v>0</v>
      </c>
      <c r="N148" s="249">
        <v>0</v>
      </c>
      <c r="O148" s="249">
        <f>ROUND(E148*N148,2)</f>
        <v>0</v>
      </c>
      <c r="P148" s="249">
        <v>0</v>
      </c>
      <c r="Q148" s="249">
        <f>ROUND(E148*P148,2)</f>
        <v>0</v>
      </c>
      <c r="R148" s="249"/>
      <c r="S148" s="249" t="s">
        <v>119</v>
      </c>
      <c r="T148" s="250" t="s">
        <v>197</v>
      </c>
      <c r="U148" s="222">
        <v>0</v>
      </c>
      <c r="V148" s="222">
        <f>ROUND(E148*U148,2)</f>
        <v>0</v>
      </c>
      <c r="W148" s="222"/>
      <c r="X148" s="222" t="s">
        <v>330</v>
      </c>
      <c r="Y148" s="212"/>
      <c r="Z148" s="212"/>
      <c r="AA148" s="212"/>
      <c r="AB148" s="212"/>
      <c r="AC148" s="212"/>
      <c r="AD148" s="212"/>
      <c r="AE148" s="212"/>
      <c r="AF148" s="212"/>
      <c r="AG148" s="212" t="s">
        <v>331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44">
        <v>58</v>
      </c>
      <c r="B149" s="245" t="s">
        <v>332</v>
      </c>
      <c r="C149" s="258" t="s">
        <v>333</v>
      </c>
      <c r="D149" s="246" t="s">
        <v>329</v>
      </c>
      <c r="E149" s="247">
        <v>1</v>
      </c>
      <c r="F149" s="248"/>
      <c r="G149" s="249">
        <f>ROUND(E149*F149,2)</f>
        <v>0</v>
      </c>
      <c r="H149" s="248"/>
      <c r="I149" s="249">
        <f>ROUND(E149*H149,2)</f>
        <v>0</v>
      </c>
      <c r="J149" s="248"/>
      <c r="K149" s="249">
        <f>ROUND(E149*J149,2)</f>
        <v>0</v>
      </c>
      <c r="L149" s="249">
        <v>21</v>
      </c>
      <c r="M149" s="249">
        <f>G149*(1+L149/100)</f>
        <v>0</v>
      </c>
      <c r="N149" s="249">
        <v>0</v>
      </c>
      <c r="O149" s="249">
        <f>ROUND(E149*N149,2)</f>
        <v>0</v>
      </c>
      <c r="P149" s="249">
        <v>0</v>
      </c>
      <c r="Q149" s="249">
        <f>ROUND(E149*P149,2)</f>
        <v>0</v>
      </c>
      <c r="R149" s="249"/>
      <c r="S149" s="249" t="s">
        <v>119</v>
      </c>
      <c r="T149" s="250" t="s">
        <v>197</v>
      </c>
      <c r="U149" s="222">
        <v>0</v>
      </c>
      <c r="V149" s="222">
        <f>ROUND(E149*U149,2)</f>
        <v>0</v>
      </c>
      <c r="W149" s="222"/>
      <c r="X149" s="222" t="s">
        <v>330</v>
      </c>
      <c r="Y149" s="212"/>
      <c r="Z149" s="212"/>
      <c r="AA149" s="212"/>
      <c r="AB149" s="212"/>
      <c r="AC149" s="212"/>
      <c r="AD149" s="212"/>
      <c r="AE149" s="212"/>
      <c r="AF149" s="212"/>
      <c r="AG149" s="212" t="s">
        <v>331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35">
        <v>59</v>
      </c>
      <c r="B150" s="236" t="s">
        <v>334</v>
      </c>
      <c r="C150" s="255" t="s">
        <v>335</v>
      </c>
      <c r="D150" s="237" t="s">
        <v>329</v>
      </c>
      <c r="E150" s="238">
        <v>1</v>
      </c>
      <c r="F150" s="239"/>
      <c r="G150" s="240">
        <f>ROUND(E150*F150,2)</f>
        <v>0</v>
      </c>
      <c r="H150" s="239"/>
      <c r="I150" s="240">
        <f>ROUND(E150*H150,2)</f>
        <v>0</v>
      </c>
      <c r="J150" s="239"/>
      <c r="K150" s="240">
        <f>ROUND(E150*J150,2)</f>
        <v>0</v>
      </c>
      <c r="L150" s="240">
        <v>21</v>
      </c>
      <c r="M150" s="240">
        <f>G150*(1+L150/100)</f>
        <v>0</v>
      </c>
      <c r="N150" s="240">
        <v>0</v>
      </c>
      <c r="O150" s="240">
        <f>ROUND(E150*N150,2)</f>
        <v>0</v>
      </c>
      <c r="P150" s="240">
        <v>0</v>
      </c>
      <c r="Q150" s="240">
        <f>ROUND(E150*P150,2)</f>
        <v>0</v>
      </c>
      <c r="R150" s="240"/>
      <c r="S150" s="240" t="s">
        <v>119</v>
      </c>
      <c r="T150" s="241" t="s">
        <v>197</v>
      </c>
      <c r="U150" s="222">
        <v>0</v>
      </c>
      <c r="V150" s="222">
        <f>ROUND(E150*U150,2)</f>
        <v>0</v>
      </c>
      <c r="W150" s="222"/>
      <c r="X150" s="222" t="s">
        <v>330</v>
      </c>
      <c r="Y150" s="212"/>
      <c r="Z150" s="212"/>
      <c r="AA150" s="212"/>
      <c r="AB150" s="212"/>
      <c r="AC150" s="212"/>
      <c r="AD150" s="212"/>
      <c r="AE150" s="212"/>
      <c r="AF150" s="212"/>
      <c r="AG150" s="212" t="s">
        <v>336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x14ac:dyDescent="0.2">
      <c r="A151" s="3"/>
      <c r="B151" s="4"/>
      <c r="C151" s="262"/>
      <c r="D151" s="6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AE151">
        <v>15</v>
      </c>
      <c r="AF151">
        <v>21</v>
      </c>
      <c r="AG151" t="s">
        <v>100</v>
      </c>
    </row>
    <row r="152" spans="1:60" x14ac:dyDescent="0.2">
      <c r="A152" s="215"/>
      <c r="B152" s="216" t="s">
        <v>29</v>
      </c>
      <c r="C152" s="263"/>
      <c r="D152" s="217"/>
      <c r="E152" s="218"/>
      <c r="F152" s="218"/>
      <c r="G152" s="253">
        <f>G8+G47+G63+G70+G83+G90+G93+G96+G99+G102+G109+G123+G139+G147</f>
        <v>0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AE152">
        <f>SUMIF(L7:L150,AE151,G7:G150)</f>
        <v>0</v>
      </c>
      <c r="AF152">
        <f>SUMIF(L7:L150,AF151,G7:G150)</f>
        <v>0</v>
      </c>
      <c r="AG152" t="s">
        <v>337</v>
      </c>
    </row>
    <row r="153" spans="1:60" x14ac:dyDescent="0.2">
      <c r="C153" s="264"/>
      <c r="D153" s="10"/>
      <c r="AG153" t="s">
        <v>338</v>
      </c>
    </row>
    <row r="154" spans="1:60" x14ac:dyDescent="0.2">
      <c r="D154" s="10"/>
    </row>
    <row r="155" spans="1:60" x14ac:dyDescent="0.2">
      <c r="D155" s="10"/>
    </row>
    <row r="156" spans="1:60" x14ac:dyDescent="0.2">
      <c r="D156" s="10"/>
    </row>
    <row r="157" spans="1:60" x14ac:dyDescent="0.2">
      <c r="D157" s="10"/>
    </row>
    <row r="158" spans="1:60" x14ac:dyDescent="0.2">
      <c r="D158" s="10"/>
    </row>
    <row r="159" spans="1:60" x14ac:dyDescent="0.2">
      <c r="D159" s="10"/>
    </row>
    <row r="160" spans="1:60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EE4" sheet="1"/>
  <mergeCells count="28">
    <mergeCell ref="C122:G122"/>
    <mergeCell ref="C136:G136"/>
    <mergeCell ref="C138:G138"/>
    <mergeCell ref="C141:G141"/>
    <mergeCell ref="C78:G78"/>
    <mergeCell ref="C85:G85"/>
    <mergeCell ref="C88:G88"/>
    <mergeCell ref="C101:G101"/>
    <mergeCell ref="C104:G104"/>
    <mergeCell ref="C108:G108"/>
    <mergeCell ref="C40:G40"/>
    <mergeCell ref="C42:G42"/>
    <mergeCell ref="C51:G51"/>
    <mergeCell ref="C54:G54"/>
    <mergeCell ref="C72:G72"/>
    <mergeCell ref="C75:G75"/>
    <mergeCell ref="C14:G14"/>
    <mergeCell ref="C16:G16"/>
    <mergeCell ref="C21:G21"/>
    <mergeCell ref="C24:G24"/>
    <mergeCell ref="C27:G27"/>
    <mergeCell ref="C36:G36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2021028-001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2021028-001 Pol'!Názvy_tisku</vt:lpstr>
      <vt:lpstr>oadresa</vt:lpstr>
      <vt:lpstr>Stavba!Objednatel</vt:lpstr>
      <vt:lpstr>Stavba!Objekt</vt:lpstr>
      <vt:lpstr>'01 2021028-001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Lidumil</dc:creator>
  <cp:lastModifiedBy>Lidumil</cp:lastModifiedBy>
  <cp:lastPrinted>2019-03-19T12:27:02Z</cp:lastPrinted>
  <dcterms:created xsi:type="dcterms:W3CDTF">2009-04-08T07:15:50Z</dcterms:created>
  <dcterms:modified xsi:type="dcterms:W3CDTF">2021-05-02T15:04:11Z</dcterms:modified>
</cp:coreProperties>
</file>