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2 20200900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202009002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202009002 Pol'!$A$1:$X$267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H42" i="1" s="1"/>
  <c r="I42" i="1" s="1"/>
  <c r="F42" i="1"/>
  <c r="G41" i="1"/>
  <c r="F41" i="1"/>
  <c r="H41" i="1" s="1"/>
  <c r="I41" i="1" s="1"/>
  <c r="G39" i="1"/>
  <c r="G43" i="1" s="1"/>
  <c r="G25" i="1" s="1"/>
  <c r="A25" i="1" s="1"/>
  <c r="A26" i="1" s="1"/>
  <c r="G26" i="1" s="1"/>
  <c r="F39" i="1"/>
  <c r="H39" i="1" s="1"/>
  <c r="H43" i="1" s="1"/>
  <c r="G266" i="12"/>
  <c r="BA77" i="12"/>
  <c r="BA66" i="12"/>
  <c r="BA26" i="12"/>
  <c r="BA10" i="12"/>
  <c r="G8" i="12"/>
  <c r="V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G25" i="12"/>
  <c r="I25" i="12"/>
  <c r="K25" i="12"/>
  <c r="M25" i="12"/>
  <c r="O25" i="12"/>
  <c r="Q25" i="12"/>
  <c r="V25" i="12"/>
  <c r="G39" i="12"/>
  <c r="K39" i="12"/>
  <c r="V39" i="12"/>
  <c r="G40" i="12"/>
  <c r="M40" i="12" s="1"/>
  <c r="M39" i="12" s="1"/>
  <c r="I40" i="12"/>
  <c r="I39" i="12" s="1"/>
  <c r="K40" i="12"/>
  <c r="O40" i="12"/>
  <c r="O39" i="12" s="1"/>
  <c r="Q40" i="12"/>
  <c r="Q39" i="12" s="1"/>
  <c r="V40" i="12"/>
  <c r="G53" i="12"/>
  <c r="I53" i="12"/>
  <c r="G54" i="12"/>
  <c r="I54" i="12"/>
  <c r="K54" i="12"/>
  <c r="K53" i="12" s="1"/>
  <c r="M54" i="12"/>
  <c r="M53" i="12" s="1"/>
  <c r="O54" i="12"/>
  <c r="Q54" i="12"/>
  <c r="Q53" i="12" s="1"/>
  <c r="V54" i="12"/>
  <c r="V53" i="12" s="1"/>
  <c r="G65" i="12"/>
  <c r="I65" i="12"/>
  <c r="K65" i="12"/>
  <c r="M65" i="12"/>
  <c r="O65" i="12"/>
  <c r="O53" i="12" s="1"/>
  <c r="Q65" i="12"/>
  <c r="V65" i="12"/>
  <c r="O75" i="12"/>
  <c r="G76" i="12"/>
  <c r="M76" i="12" s="1"/>
  <c r="I76" i="12"/>
  <c r="K76" i="12"/>
  <c r="K75" i="12" s="1"/>
  <c r="O76" i="12"/>
  <c r="Q76" i="12"/>
  <c r="Q75" i="12" s="1"/>
  <c r="V76" i="12"/>
  <c r="V75" i="12" s="1"/>
  <c r="G82" i="12"/>
  <c r="I82" i="12"/>
  <c r="I75" i="12" s="1"/>
  <c r="K82" i="12"/>
  <c r="M82" i="12"/>
  <c r="O82" i="12"/>
  <c r="Q82" i="12"/>
  <c r="V82" i="12"/>
  <c r="G83" i="12"/>
  <c r="G75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G91" i="12"/>
  <c r="I91" i="12"/>
  <c r="K91" i="12"/>
  <c r="M91" i="12"/>
  <c r="O91" i="12"/>
  <c r="Q91" i="12"/>
  <c r="V91" i="12"/>
  <c r="O94" i="12"/>
  <c r="G95" i="12"/>
  <c r="M95" i="12" s="1"/>
  <c r="I95" i="12"/>
  <c r="K95" i="12"/>
  <c r="K94" i="12" s="1"/>
  <c r="O95" i="12"/>
  <c r="Q95" i="12"/>
  <c r="Q94" i="12" s="1"/>
  <c r="V95" i="12"/>
  <c r="V94" i="12" s="1"/>
  <c r="G96" i="12"/>
  <c r="I96" i="12"/>
  <c r="I94" i="12" s="1"/>
  <c r="K96" i="12"/>
  <c r="M96" i="12"/>
  <c r="O96" i="12"/>
  <c r="Q96" i="12"/>
  <c r="V96" i="12"/>
  <c r="G97" i="12"/>
  <c r="G94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36" i="12"/>
  <c r="I136" i="12"/>
  <c r="K136" i="12"/>
  <c r="M136" i="12"/>
  <c r="O136" i="12"/>
  <c r="Q136" i="12"/>
  <c r="V136" i="12"/>
  <c r="G139" i="12"/>
  <c r="I139" i="12"/>
  <c r="K139" i="12"/>
  <c r="M139" i="12"/>
  <c r="O139" i="12"/>
  <c r="Q139" i="12"/>
  <c r="V139" i="12"/>
  <c r="G143" i="12"/>
  <c r="M143" i="12" s="1"/>
  <c r="I143" i="12"/>
  <c r="I142" i="12" s="1"/>
  <c r="K143" i="12"/>
  <c r="O143" i="12"/>
  <c r="Q143" i="12"/>
  <c r="V143" i="12"/>
  <c r="V142" i="12" s="1"/>
  <c r="G147" i="12"/>
  <c r="I147" i="12"/>
  <c r="K147" i="12"/>
  <c r="K142" i="12" s="1"/>
  <c r="M147" i="12"/>
  <c r="O147" i="12"/>
  <c r="Q147" i="12"/>
  <c r="Q142" i="12" s="1"/>
  <c r="V147" i="12"/>
  <c r="G150" i="12"/>
  <c r="I150" i="12"/>
  <c r="K150" i="12"/>
  <c r="M150" i="12"/>
  <c r="O150" i="12"/>
  <c r="O142" i="12" s="1"/>
  <c r="Q150" i="12"/>
  <c r="V150" i="12"/>
  <c r="G151" i="12"/>
  <c r="I151" i="12"/>
  <c r="K151" i="12"/>
  <c r="M151" i="12"/>
  <c r="O151" i="12"/>
  <c r="Q151" i="12"/>
  <c r="V151" i="12"/>
  <c r="G161" i="12"/>
  <c r="M161" i="12" s="1"/>
  <c r="I161" i="12"/>
  <c r="K161" i="12"/>
  <c r="O161" i="12"/>
  <c r="Q161" i="12"/>
  <c r="V161" i="12"/>
  <c r="I164" i="12"/>
  <c r="K164" i="12"/>
  <c r="Q164" i="12"/>
  <c r="G165" i="12"/>
  <c r="G164" i="12" s="1"/>
  <c r="I165" i="12"/>
  <c r="K165" i="12"/>
  <c r="O165" i="12"/>
  <c r="O164" i="12" s="1"/>
  <c r="Q165" i="12"/>
  <c r="V165" i="12"/>
  <c r="V164" i="12" s="1"/>
  <c r="G168" i="12"/>
  <c r="G169" i="12"/>
  <c r="M169" i="12" s="1"/>
  <c r="I169" i="12"/>
  <c r="I168" i="12" s="1"/>
  <c r="K169" i="12"/>
  <c r="K168" i="12" s="1"/>
  <c r="O169" i="12"/>
  <c r="O168" i="12" s="1"/>
  <c r="Q169" i="12"/>
  <c r="Q168" i="12" s="1"/>
  <c r="V169" i="12"/>
  <c r="G181" i="12"/>
  <c r="I181" i="12"/>
  <c r="K181" i="12"/>
  <c r="M181" i="12"/>
  <c r="O181" i="12"/>
  <c r="Q181" i="12"/>
  <c r="V181" i="12"/>
  <c r="V168" i="12" s="1"/>
  <c r="G186" i="12"/>
  <c r="I186" i="12"/>
  <c r="K186" i="12"/>
  <c r="M186" i="12"/>
  <c r="O186" i="12"/>
  <c r="Q186" i="12"/>
  <c r="V186" i="12"/>
  <c r="G189" i="12"/>
  <c r="M189" i="12" s="1"/>
  <c r="I189" i="12"/>
  <c r="K189" i="12"/>
  <c r="O189" i="12"/>
  <c r="Q189" i="12"/>
  <c r="V189" i="12"/>
  <c r="G191" i="12"/>
  <c r="M191" i="12" s="1"/>
  <c r="I191" i="12"/>
  <c r="K191" i="12"/>
  <c r="O191" i="12"/>
  <c r="Q191" i="12"/>
  <c r="V191" i="12"/>
  <c r="G193" i="12"/>
  <c r="I193" i="12"/>
  <c r="K193" i="12"/>
  <c r="M193" i="12"/>
  <c r="O193" i="12"/>
  <c r="Q193" i="12"/>
  <c r="V193" i="12"/>
  <c r="G195" i="12"/>
  <c r="I195" i="12"/>
  <c r="K195" i="12"/>
  <c r="M195" i="12"/>
  <c r="O195" i="12"/>
  <c r="Q195" i="12"/>
  <c r="V195" i="12"/>
  <c r="G203" i="12"/>
  <c r="I203" i="12"/>
  <c r="K203" i="12"/>
  <c r="M203" i="12"/>
  <c r="O203" i="12"/>
  <c r="Q203" i="12"/>
  <c r="V203" i="12"/>
  <c r="G207" i="12"/>
  <c r="Q207" i="12"/>
  <c r="V207" i="12"/>
  <c r="G208" i="12"/>
  <c r="M208" i="12" s="1"/>
  <c r="M207" i="12" s="1"/>
  <c r="I208" i="12"/>
  <c r="I207" i="12" s="1"/>
  <c r="K208" i="12"/>
  <c r="K207" i="12" s="1"/>
  <c r="O208" i="12"/>
  <c r="O207" i="12" s="1"/>
  <c r="Q208" i="12"/>
  <c r="V208" i="12"/>
  <c r="O210" i="12"/>
  <c r="V210" i="12"/>
  <c r="G211" i="12"/>
  <c r="M211" i="12" s="1"/>
  <c r="I211" i="12"/>
  <c r="K211" i="12"/>
  <c r="K210" i="12" s="1"/>
  <c r="O211" i="12"/>
  <c r="Q211" i="12"/>
  <c r="Q210" i="12" s="1"/>
  <c r="V211" i="12"/>
  <c r="G220" i="12"/>
  <c r="M220" i="12" s="1"/>
  <c r="I220" i="12"/>
  <c r="I210" i="12" s="1"/>
  <c r="K220" i="12"/>
  <c r="O220" i="12"/>
  <c r="Q220" i="12"/>
  <c r="V220" i="12"/>
  <c r="G229" i="12"/>
  <c r="I229" i="12"/>
  <c r="K229" i="12"/>
  <c r="M229" i="12"/>
  <c r="O229" i="12"/>
  <c r="Q229" i="12"/>
  <c r="V229" i="12"/>
  <c r="G231" i="12"/>
  <c r="K231" i="12"/>
  <c r="G232" i="12"/>
  <c r="M232" i="12" s="1"/>
  <c r="I232" i="12"/>
  <c r="I231" i="12" s="1"/>
  <c r="K232" i="12"/>
  <c r="O232" i="12"/>
  <c r="O231" i="12" s="1"/>
  <c r="Q232" i="12"/>
  <c r="Q231" i="12" s="1"/>
  <c r="V232" i="12"/>
  <c r="G245" i="12"/>
  <c r="M245" i="12" s="1"/>
  <c r="I245" i="12"/>
  <c r="K245" i="12"/>
  <c r="O245" i="12"/>
  <c r="Q245" i="12"/>
  <c r="V245" i="12"/>
  <c r="V231" i="12" s="1"/>
  <c r="G247" i="12"/>
  <c r="K247" i="12"/>
  <c r="M247" i="12"/>
  <c r="V247" i="12"/>
  <c r="G248" i="12"/>
  <c r="I248" i="12"/>
  <c r="I247" i="12" s="1"/>
  <c r="K248" i="12"/>
  <c r="M248" i="12"/>
  <c r="O248" i="12"/>
  <c r="O247" i="12" s="1"/>
  <c r="Q248" i="12"/>
  <c r="Q247" i="12" s="1"/>
  <c r="V248" i="12"/>
  <c r="G251" i="12"/>
  <c r="I251" i="12"/>
  <c r="K251" i="12"/>
  <c r="M251" i="12"/>
  <c r="O251" i="12"/>
  <c r="Q251" i="12"/>
  <c r="V251" i="12"/>
  <c r="G254" i="12"/>
  <c r="M254" i="12" s="1"/>
  <c r="I254" i="12"/>
  <c r="I253" i="12" s="1"/>
  <c r="K254" i="12"/>
  <c r="K253" i="12" s="1"/>
  <c r="O254" i="12"/>
  <c r="Q254" i="12"/>
  <c r="V254" i="12"/>
  <c r="G255" i="12"/>
  <c r="G253" i="12" s="1"/>
  <c r="I255" i="12"/>
  <c r="K255" i="12"/>
  <c r="O255" i="12"/>
  <c r="O253" i="12" s="1"/>
  <c r="Q255" i="12"/>
  <c r="V255" i="12"/>
  <c r="G256" i="12"/>
  <c r="M256" i="12" s="1"/>
  <c r="I256" i="12"/>
  <c r="K256" i="12"/>
  <c r="O256" i="12"/>
  <c r="Q256" i="12"/>
  <c r="Q253" i="12" s="1"/>
  <c r="V256" i="12"/>
  <c r="V253" i="12" s="1"/>
  <c r="G257" i="12"/>
  <c r="M257" i="12" s="1"/>
  <c r="I257" i="12"/>
  <c r="K257" i="12"/>
  <c r="O257" i="12"/>
  <c r="Q257" i="12"/>
  <c r="V257" i="12"/>
  <c r="G258" i="12"/>
  <c r="I258" i="12"/>
  <c r="K258" i="12"/>
  <c r="M258" i="12"/>
  <c r="O258" i="12"/>
  <c r="Q258" i="12"/>
  <c r="V258" i="12"/>
  <c r="G259" i="12"/>
  <c r="I259" i="12"/>
  <c r="K259" i="12"/>
  <c r="M259" i="12"/>
  <c r="O259" i="12"/>
  <c r="Q259" i="12"/>
  <c r="V259" i="12"/>
  <c r="G260" i="12"/>
  <c r="M260" i="12" s="1"/>
  <c r="I260" i="12"/>
  <c r="K260" i="12"/>
  <c r="O260" i="12"/>
  <c r="Q260" i="12"/>
  <c r="V260" i="12"/>
  <c r="G261" i="12"/>
  <c r="I261" i="12"/>
  <c r="G262" i="12"/>
  <c r="I262" i="12"/>
  <c r="K262" i="12"/>
  <c r="K261" i="12" s="1"/>
  <c r="M262" i="12"/>
  <c r="M261" i="12" s="1"/>
  <c r="O262" i="12"/>
  <c r="Q262" i="12"/>
  <c r="Q261" i="12" s="1"/>
  <c r="V262" i="12"/>
  <c r="V261" i="12" s="1"/>
  <c r="G263" i="12"/>
  <c r="I263" i="12"/>
  <c r="K263" i="12"/>
  <c r="M263" i="12"/>
  <c r="O263" i="12"/>
  <c r="O261" i="12" s="1"/>
  <c r="Q263" i="12"/>
  <c r="V263" i="12"/>
  <c r="AE266" i="12"/>
  <c r="AF266" i="12"/>
  <c r="I20" i="1"/>
  <c r="I19" i="1"/>
  <c r="I18" i="1"/>
  <c r="I17" i="1"/>
  <c r="F43" i="1"/>
  <c r="H40" i="1"/>
  <c r="I16" i="1" l="1"/>
  <c r="I21" i="1" s="1"/>
  <c r="I64" i="1"/>
  <c r="J54" i="1" s="1"/>
  <c r="G28" i="1"/>
  <c r="G23" i="1"/>
  <c r="M94" i="12"/>
  <c r="M75" i="12"/>
  <c r="M142" i="12"/>
  <c r="M210" i="12"/>
  <c r="M231" i="12"/>
  <c r="M168" i="12"/>
  <c r="M255" i="12"/>
  <c r="M253" i="12" s="1"/>
  <c r="M165" i="12"/>
  <c r="M164" i="12" s="1"/>
  <c r="G142" i="12"/>
  <c r="G210" i="12"/>
  <c r="M97" i="12"/>
  <c r="M83" i="12"/>
  <c r="I39" i="1"/>
  <c r="I43" i="1" s="1"/>
  <c r="J28" i="1"/>
  <c r="J26" i="1"/>
  <c r="G38" i="1"/>
  <c r="F38" i="1"/>
  <c r="J23" i="1"/>
  <c r="J24" i="1"/>
  <c r="J25" i="1"/>
  <c r="J27" i="1"/>
  <c r="E24" i="1"/>
  <c r="E26" i="1"/>
  <c r="J51" i="1" l="1"/>
  <c r="J62" i="1"/>
  <c r="J63" i="1"/>
  <c r="J58" i="1"/>
  <c r="J52" i="1"/>
  <c r="J56" i="1"/>
  <c r="J50" i="1"/>
  <c r="J61" i="1"/>
  <c r="J55" i="1"/>
  <c r="J60" i="1"/>
  <c r="J59" i="1"/>
  <c r="J53" i="1"/>
  <c r="J57" i="1"/>
  <c r="A23" i="1"/>
  <c r="A24" i="1" s="1"/>
  <c r="G24" i="1" s="1"/>
  <c r="A27" i="1" s="1"/>
  <c r="A29" i="1" s="1"/>
  <c r="G29" i="1" s="1"/>
  <c r="G27" i="1" s="1"/>
  <c r="J41" i="1"/>
  <c r="J39" i="1"/>
  <c r="J43" i="1" s="1"/>
  <c r="J42" i="1"/>
  <c r="J64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Lidumil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<sst xmlns="http://schemas.openxmlformats.org/spreadsheetml/2006/main" count="1012" uniqueCount="409">
  <si>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</si>
  <si>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</si>
  <si>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</si>
  <si>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</si>
  <si>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</si>
  <si>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</si>
  <si>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</si>
  <si>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</si>
  <si>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</si>
  <si>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</si>
  <si>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</si>
  <si>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</si>
  <si>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</si>
  <si>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</si>
  <si>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</si>
  <si>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</si>
  <si>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</si>
  <si>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</si>
  <si>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</si>
  <si>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</si>
  <si>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</si>
  <si>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</si>
  <si>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</si>
  <si>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</si>
  <si>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</si>
  <si>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</si>
  <si>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</si>
  <si>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</si>
  <si>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</si>
  <si>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</si>
  <si>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</si>
  <si>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</si>
  <si>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</si>
  <si>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</si>
  <si>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</si>
  <si>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</si>
  <si>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</si>
  <si>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</si>
  <si>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</si>
  <si>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</si>
  <si>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</si>
  <si>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</si>
  <si>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</si>
  <si>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202009002</t>
  </si>
  <si>
    <t>Celková</t>
  </si>
  <si>
    <t>02</t>
  </si>
  <si>
    <t>Výměna oken</t>
  </si>
  <si>
    <t>Objekt:</t>
  </si>
  <si>
    <t>Rozpočet:</t>
  </si>
  <si>
    <t>ing. Procházka</t>
  </si>
  <si>
    <t>2020/09</t>
  </si>
  <si>
    <t>ZŠ Mánesova - budova č.1 - výměna oken</t>
  </si>
  <si>
    <t>Stavba</t>
  </si>
  <si>
    <t>Stavební objekt</t>
  </si>
  <si>
    <t>Celkem za stavbu</t>
  </si>
  <si>
    <t>CZK</t>
  </si>
  <si>
    <t>Rekapitulace dílů</t>
  </si>
  <si>
    <t>Typ dílu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</si>
  <si>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</si>
  <si>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</si>
  <si>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</si>
  <si>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</si>
  <si>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</si>
  <si>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</si>
  <si>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</si>
  <si>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</si>
  <si>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76P</t>
  </si>
  <si>
    <t>Plastové výrobky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</si>
  <si>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</si>
  <si>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</si>
  <si>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</si>
  <si>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</si>
  <si>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</si>
  <si>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</si>
  <si>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</si>
  <si>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</si>
  <si>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764</t>
  </si>
  <si>
    <t>Konstrukce klempířské</t>
  </si>
  <si>
    <t>784</t>
  </si>
  <si>
    <t>Malby</t>
  </si>
  <si>
    <t>786</t>
  </si>
  <si>
    <t>Zastiňující technika</t>
  </si>
  <si>
    <t>D96</t>
  </si>
  <si>
    <t>Přesuny suti a vybouraných hmot</t>
  </si>
  <si>
    <t>PSU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</si>
  <si>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</si>
  <si>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</si>
  <si>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</si>
  <si>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</si>
  <si>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</si>
  <si>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</si>
  <si>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</si>
  <si>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</si>
  <si>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</si>
  <si>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</si>
  <si>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</si>
  <si>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</si>
  <si>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</si>
  <si>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</si>
  <si>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</si>
  <si>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</si>
  <si>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</si>
  <si>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</si>
  <si>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</si>
  <si>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</si>
  <si>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</si>
  <si>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</si>
  <si>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</si>
  <si>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</si>
  <si>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</si>
  <si>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</si>
  <si>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</si>
  <si>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</si>
  <si>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</si>
  <si>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</si>
  <si>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610991111R00</t>
  </si>
  <si>
    <t>Zakrývání výplní vnitřních otvorů, předmětů apod. fólií Pe 0,05-0,2 mm</t>
  </si>
  <si>
    <t>m2</t>
  </si>
  <si>
    <t>801-1</t>
  </si>
  <si>
    <t>RTS 21/ I</t>
  </si>
  <si>
    <t>RTS 20/ II</t>
  </si>
  <si>
    <t>Práce</t>
  </si>
  <si>
    <t>POL1_</t>
  </si>
  <si>
    <t>které se zřizují před úpravami povrchu, a obalení osazených dveřních zárubní před znečištěním při úpravách povrchu nástřikem plastických maltovin včetně pozdějšího odkrytí,</t>
  </si>
  <si>
    <t>SPI</t>
  </si>
  <si>
    <t>o1 : 1,45*2,53*189</t>
  </si>
  <si>
    <t>VV</t>
  </si>
  <si>
    <t>o2 : 1,45*2,53*2</t>
  </si>
  <si>
    <t>o3 : 1,905*3,395</t>
  </si>
  <si>
    <t>o4 : 0,875*0,85</t>
  </si>
  <si>
    <t>o5 : 0,875*0,85</t>
  </si>
  <si>
    <t>o6 : 3,74*3,39</t>
  </si>
  <si>
    <t>o7 : 1,915*0,915*4</t>
  </si>
  <si>
    <t>o8 : 5,63*2,195+1,92*1,29</t>
  </si>
  <si>
    <t>o9 : 3,735*3,475*4</t>
  </si>
  <si>
    <t>o10 : 3,735*3,39*3</t>
  </si>
  <si>
    <t>o11 : 3,77*5,305</t>
  </si>
  <si>
    <t>o12 : 3,835*4,935</t>
  </si>
  <si>
    <t>o13 : 3,835*2,71*3</t>
  </si>
  <si>
    <t>o14 : 1*2,02</t>
  </si>
  <si>
    <t>612425921R00</t>
  </si>
  <si>
    <t xml:space="preserve">Omítka vápenná vnitřního ostění omítkou hladkou </t>
  </si>
  <si>
    <t>801-4</t>
  </si>
  <si>
    <t>okenního nebo dveřního, z pomocného pracovního lešení o výšce podlahy do 1900 mm a pro zatížení do 1,5 kPa,</t>
  </si>
  <si>
    <t>o1, o2 : (1,45+2,53)*2*0,3*(189+2)</t>
  </si>
  <si>
    <t>o3 : (1,905+3,395*2)*0,3</t>
  </si>
  <si>
    <t>o4, o5 : (0,875+0,85)*2*0,3*2</t>
  </si>
  <si>
    <t>o6 : (3,74+3,39)*2*0,3</t>
  </si>
  <si>
    <t>o7 : (1,915+0,915)*2*0,3*4</t>
  </si>
  <si>
    <t>o8 : (5,63+3,845*2+1,855*2)*0,3</t>
  </si>
  <si>
    <t>o9 : (3,735+3,475)*2*0,3*4</t>
  </si>
  <si>
    <t>o10 : (3,735+3,39)*2*0,3*3</t>
  </si>
  <si>
    <t>o11 : (3,77+5,305)*2*0,3*1</t>
  </si>
  <si>
    <t>o12 : (3,835+4,935)*2*0,3</t>
  </si>
  <si>
    <t>o13 : (3,835+2,71)*2*0,3*3</t>
  </si>
  <si>
    <t>o14 : (1+2,02*2)*0,3</t>
  </si>
  <si>
    <t>612409991RT2</t>
  </si>
  <si>
    <t>Začištění omítek kolem oken, dveří a obkladů apod. s použitím suché maltové směsi</t>
  </si>
  <si>
    <t>m</t>
  </si>
  <si>
    <t>o1, o2 : (1,45+2,53*2)*(189+2)</t>
  </si>
  <si>
    <t>o3 : (1,905+3,395*2)</t>
  </si>
  <si>
    <t>o4, o5 : (0,875+0,85*2)*2</t>
  </si>
  <si>
    <t>o6 : (3,74+3,39*2)</t>
  </si>
  <si>
    <t>o7 : (1,915+0,915*2)*4</t>
  </si>
  <si>
    <t>o8 : (5,63+3,845*2+1,855*2)</t>
  </si>
  <si>
    <t>o9 : (3,735+3,475*2)*4</t>
  </si>
  <si>
    <t>o10 : (3,735+3,39*2)*3</t>
  </si>
  <si>
    <t>o11 : (3,77+5,305*2)</t>
  </si>
  <si>
    <t>o12 : (3,835+4,935*2)</t>
  </si>
  <si>
    <t>o13 : (3,835+2,71*2)*3</t>
  </si>
  <si>
    <t>o14 : (1+2,02*2)</t>
  </si>
  <si>
    <t>631312141R00</t>
  </si>
  <si>
    <t>Doplnění mazanin betonem prostým rýh v dosavadních mazaninách</t>
  </si>
  <si>
    <t>m3</t>
  </si>
  <si>
    <t>prostým betonem (s dodáním hmot) bez potěru,</t>
  </si>
  <si>
    <t>o3 : 1,905*0,2*0,1</t>
  </si>
  <si>
    <t>o6 : 3,74*0,2*0,1</t>
  </si>
  <si>
    <t>o8 : 1,92*0,2*0,1</t>
  </si>
  <si>
    <t>o9 : 3,735*0,2*0,1*4</t>
  </si>
  <si>
    <t>o10 : 3,735*0,2*0,1*3</t>
  </si>
  <si>
    <t>o11 : 3,77*0,2*0,1</t>
  </si>
  <si>
    <t>o12 : 3,835*0,2*0,1</t>
  </si>
  <si>
    <t>o13 : 3,835*0,2*0,1*3</t>
  </si>
  <si>
    <t>o14 : 1*0,2*0,1</t>
  </si>
  <si>
    <t>632451022R00</t>
  </si>
  <si>
    <t>Vyrovnávací potěr z cementové malty v pásu o průměrné (střední) tloušťce od 20 do 30 mm</t>
  </si>
  <si>
    <t>na zdivu jako podklad např. pod izolaci, na parapetech z prefabrikovaných dílců, pod oplechování apod., vodorovný nebo ve spádu do 15°, hlazený dřevěným hladítkem,</t>
  </si>
  <si>
    <t>1,45*(189+2)*0,3</t>
  </si>
  <si>
    <t>0,875*2*0,3</t>
  </si>
  <si>
    <t>3,74*0,3</t>
  </si>
  <si>
    <t>1,915*4*0,3</t>
  </si>
  <si>
    <t>1,855*2*0,3</t>
  </si>
  <si>
    <t>3,735*(4+3)*0,3</t>
  </si>
  <si>
    <t>3,77*0,3</t>
  </si>
  <si>
    <t>3,835*(1+3)*0,3</t>
  </si>
  <si>
    <t>648991113RT5</t>
  </si>
  <si>
    <t>Osazení parapetních desek z plastických hmot Dodávka a osazení parapetních desek z plastických hmot šířky 400 mm</t>
  </si>
  <si>
    <t>a poloplastických hmot na montážní pěnu, zapravení omítky pod parapetem, těsnění spáry mezi parapetem a rámem okna, dodávka silikonu.</t>
  </si>
  <si>
    <t>o4 : 0,875</t>
  </si>
  <si>
    <t>o5 : 0,875</t>
  </si>
  <si>
    <t>o7 : 1,915*3</t>
  </si>
  <si>
    <t>o8 : 1,855*2</t>
  </si>
  <si>
    <t>o10</t>
  </si>
  <si>
    <t>Dodávka a montář Al stěny 3735x3390 mm vč. kotvení, těsnění a pod. 2xS+2xO+8xfix - viz PD</t>
  </si>
  <si>
    <t>kus</t>
  </si>
  <si>
    <t>Vlastní</t>
  </si>
  <si>
    <t>Indiv</t>
  </si>
  <si>
    <t>o11</t>
  </si>
  <si>
    <t>Dodávka a montář Al stěny 3770x5305 mm vč. kotvení, těsnění a pod. 4xS+16xfix - viz PD</t>
  </si>
  <si>
    <t>o12</t>
  </si>
  <si>
    <t>Dodávka a montář Al stěny 3835x4935 mm vč. kotvení, těsnění a pod. 2xS+21xfix+vent mř. - viz PD</t>
  </si>
  <si>
    <t>o13</t>
  </si>
  <si>
    <t>Dodávka a montář Al stěny 3835x2710 mm vč. kotvení, těsnění a pod. 2xS+10xfix - viz PD</t>
  </si>
  <si>
    <t>o14</t>
  </si>
  <si>
    <t>Dodávka a montář Al dveří vč zárubně 1000x2020 mm vč. kotvení, těsnění a pod.- viz PD</t>
  </si>
  <si>
    <t>o3</t>
  </si>
  <si>
    <t>Dodávka a montáž Al stěny s dveřmi 2 kř - 1905x3395 mm vč. těsnění, kotvení a pod. - viz PD</t>
  </si>
  <si>
    <t>o6</t>
  </si>
  <si>
    <t>Dodávka a montář Al stěny 3740x3390 mm vč. kotvení, těsnění a pod. 2xOS+10xfix - viz PD</t>
  </si>
  <si>
    <t>o8</t>
  </si>
  <si>
    <t>Dodávka a montář Al stěny 3740x3390 mm vč. kotvení, těsnění a pod. 2xDv+15xfix - viz PD</t>
  </si>
  <si>
    <t>o9</t>
  </si>
  <si>
    <t>Dodávka a montář Al stěny 3735x3475 mm vč. kotvení, těsnění a pod. 2xS+2xO+8xfix - viz PD</t>
  </si>
  <si>
    <t>60780014R</t>
  </si>
  <si>
    <t>parapet vnitřní š = 350 mm; materiál - povrch laminátová fólie 0,6 mm; materiál - jádro vlhkuodolná DTD 16 mm; dekor bílý</t>
  </si>
  <si>
    <t>SPCM</t>
  </si>
  <si>
    <t>Specifikace</t>
  </si>
  <si>
    <t>POL3_</t>
  </si>
  <si>
    <t>Odkaz na mn. položky pořadí 6 : 11,20500</t>
  </si>
  <si>
    <t>Koeficient : 0,2</t>
  </si>
  <si>
    <t>o1</t>
  </si>
  <si>
    <t>Dodávka a montář plast. okna 1450x2530 mm vč. kotvení, těsnění a pod. 2xOS+2xO - viz PD</t>
  </si>
  <si>
    <t>o2</t>
  </si>
  <si>
    <t>o4+o5</t>
  </si>
  <si>
    <t>Dodávka a montář plast. okna 875x850 mm vč. kotvení, těsnění a pod. OS - viz PD</t>
  </si>
  <si>
    <t>o7</t>
  </si>
  <si>
    <t>Dodávka a montář plast. okna 1915x915 mm vč. kotvení, těsnění a pod. 1xOS+2xfix - viz PD</t>
  </si>
  <si>
    <t>Pa1</t>
  </si>
  <si>
    <t>Dodávka a montáž pákového ovladače okna</t>
  </si>
  <si>
    <t>CHODBY  - hlavní chodba sever (u výtahu) - 10 ks</t>
  </si>
  <si>
    <t>POP</t>
  </si>
  <si>
    <t xml:space="preserve">                 - požární schodiště - 8 ks</t>
  </si>
  <si>
    <t xml:space="preserve">                 - hlavní schodiště - 8 ks</t>
  </si>
  <si>
    <t>1 NP- 02, 03, 04, 05, 09 - po 2 ks v každé uč.</t>
  </si>
  <si>
    <t xml:space="preserve">           - 06 (dílna) - 1 ks,</t>
  </si>
  <si>
    <t xml:space="preserve">           - 11 (sklad) - 1 ks,</t>
  </si>
  <si>
    <t xml:space="preserve">           - 13 (místnost uklízečky) - 1 ks</t>
  </si>
  <si>
    <t xml:space="preserve">            - WC chlapci - 1ks,</t>
  </si>
  <si>
    <t xml:space="preserve">            -WC dívky - 1 ks</t>
  </si>
  <si>
    <t>2 NP- 101, 102, 104, 107 - po 2 ks v každé uč.</t>
  </si>
  <si>
    <t xml:space="preserve">           - strojovna - 1 ks</t>
  </si>
  <si>
    <t xml:space="preserve">           - WC chlapci - 1ks,</t>
  </si>
  <si>
    <t xml:space="preserve">           - WC dívky - 1 ks</t>
  </si>
  <si>
    <t>3 NP- 201, 202, 203, 205, 206 - po 2 ks v každé uč.</t>
  </si>
  <si>
    <t xml:space="preserve">           - 200 (WC invalidé) - 1 ks</t>
  </si>
  <si>
    <t xml:space="preserve">          - WC chlapci - 1ks</t>
  </si>
  <si>
    <t>4.NP - 301, 302, 303, 305, 306, 307, 308 -  po 2 ks v každé uč.</t>
  </si>
  <si>
    <t xml:space="preserve">          - 300 (místnost vedle výtahu) - 1 ks</t>
  </si>
  <si>
    <t xml:space="preserve">          - WC dívky - 1 ks</t>
  </si>
  <si>
    <t>5.NP - 401, 402, 403, 405, 406, 407 - po 2 ks v každé uč.</t>
  </si>
  <si>
    <t xml:space="preserve">              - 408, 410 (malé třídy, jen 3 okna) - po 1 ks v každé uč.</t>
  </si>
  <si>
    <t xml:space="preserve">              - 400 (místnost vedle výtahu) - 1 ks</t>
  </si>
  <si>
    <t xml:space="preserve">              - WC chlapci - 1ks</t>
  </si>
  <si>
    <t xml:space="preserve">              - WC dívky - 1 ks</t>
  </si>
  <si>
    <t>Začátek provozního součtu</t>
  </si>
  <si>
    <t xml:space="preserve">  pozn. - plastová okna : 73</t>
  </si>
  <si>
    <t xml:space="preserve">  hliníková okna : 26</t>
  </si>
  <si>
    <t>Konec provozního součtu</t>
  </si>
  <si>
    <t>chodby : 26</t>
  </si>
  <si>
    <t>1NP : 15</t>
  </si>
  <si>
    <t>2NP : 11</t>
  </si>
  <si>
    <t>3NP : 13</t>
  </si>
  <si>
    <t>4NP : 17</t>
  </si>
  <si>
    <t>5NP : 17</t>
  </si>
  <si>
    <t>R01</t>
  </si>
  <si>
    <t>Rozšiřovací profil 150 mm</t>
  </si>
  <si>
    <t>kzs</t>
  </si>
  <si>
    <t>Pozice oken O1 aO2</t>
  </si>
  <si>
    <t>191*1,45</t>
  </si>
  <si>
    <t>R02</t>
  </si>
  <si>
    <t>Rozšiřovací profil 25 mm</t>
  </si>
  <si>
    <t>pod pákové ovladače</t>
  </si>
  <si>
    <t>73*2,53</t>
  </si>
  <si>
    <t>941941042R00</t>
  </si>
  <si>
    <t>Montáž lešení lehkého pracovního řadového s podlahami šířky od 1,00 do 1,20 m, výšky přes 10 do 30 m</t>
  </si>
  <si>
    <t>800-3</t>
  </si>
  <si>
    <t>včetně kotvení</t>
  </si>
  <si>
    <t>venkovní : 5*19,35*2</t>
  </si>
  <si>
    <t>5*18,65</t>
  </si>
  <si>
    <t>941941292R00</t>
  </si>
  <si>
    <t>Montáž lešení lehkého pracovního řadového s podlahami příplatek za každý další i započatý měsíc použití lešení_x000D_
 šířky od 1,00 do 1,20 m a výšky přes 10 do 30 m</t>
  </si>
  <si>
    <t>286,75*2</t>
  </si>
  <si>
    <t>941941842R00</t>
  </si>
  <si>
    <t>Demontáž lešení lehkého řadového s podlahami šířky přes 1 do 1,2 m, výšky přes 10 do 30 m</t>
  </si>
  <si>
    <t>941955002R00</t>
  </si>
  <si>
    <t>Lešení lehké pracovní pomocné pomocné, o výšce lešeňové podlahy přes 1,2 do 1,9 m</t>
  </si>
  <si>
    <t>vnitřní : 2*191</t>
  </si>
  <si>
    <t>2</t>
  </si>
  <si>
    <t>1*2</t>
  </si>
  <si>
    <t>4</t>
  </si>
  <si>
    <t>2,5*4</t>
  </si>
  <si>
    <t>7</t>
  </si>
  <si>
    <t>4*4</t>
  </si>
  <si>
    <t>4*3</t>
  </si>
  <si>
    <t>5*3</t>
  </si>
  <si>
    <t>941955004R00</t>
  </si>
  <si>
    <t>Lešení lehké pracovní pomocné pomocné, o výšce lešeňové podlahy přes 2,5 do 3,5 m</t>
  </si>
  <si>
    <t>vnitřní : 4+4</t>
  </si>
  <si>
    <t>venkovní : 4+4+5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</si>
  <si>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</si>
  <si>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</si>
  <si>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Odkaz na mn. položky pořadí 27 : 450,00000*2</t>
  </si>
  <si>
    <t>Odkaz na mn. položky pořadí 28 : 21,00000*2</t>
  </si>
  <si>
    <t>968061112R00</t>
  </si>
  <si>
    <t>Vyvěšení nebo zavěšení dřevěných křídel oken, plochy do 1,5 m2</t>
  </si>
  <si>
    <t>801-3</t>
  </si>
  <si>
    <t>oken, dveří a vrat, s uložením a opětovným zavěšením po provedení stavebních změn,</t>
  </si>
  <si>
    <t>o1 : 4*2*189</t>
  </si>
  <si>
    <t>o2 : 4*2*2</t>
  </si>
  <si>
    <t>o4, o5 : 1*2*2</t>
  </si>
  <si>
    <t>o6 : 2*2</t>
  </si>
  <si>
    <t>o7 : 1*2*4</t>
  </si>
  <si>
    <t>o9 : 4*2*4</t>
  </si>
  <si>
    <t>o10 : 4*2*3</t>
  </si>
  <si>
    <t>o11 : 4*2</t>
  </si>
  <si>
    <t>o12 : 2*2</t>
  </si>
  <si>
    <t>o13 : 2*2*3</t>
  </si>
  <si>
    <t>968061125R00</t>
  </si>
  <si>
    <t>Vyvěšení nebo zavěšení dřevěných křídel dveří, plochy do 2 m2</t>
  </si>
  <si>
    <t>o3 : 2</t>
  </si>
  <si>
    <t>o8 : 2</t>
  </si>
  <si>
    <t>o14 : 1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</si>
  <si>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</si>
  <si>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</si>
  <si>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968083001R00</t>
  </si>
  <si>
    <t>Vybourání plastových výplní otvorů oken, do 1 m2</t>
  </si>
  <si>
    <t>o4, o5 : 0,875*0,85*2</t>
  </si>
  <si>
    <t>968083002R00</t>
  </si>
  <si>
    <t>Vybourání plastových výplní otvorů oken, do 2 m2</t>
  </si>
  <si>
    <t>968083003R00</t>
  </si>
  <si>
    <t>Vybourání plastových výplní otvorů oken, do 4 m2</t>
  </si>
  <si>
    <t>o1, o2 : 1,45*2,53*(189+2)</t>
  </si>
  <si>
    <t>968083004R00</t>
  </si>
  <si>
    <t>Vybourání plastových výplní otvorů oken, nad 4 m2</t>
  </si>
  <si>
    <t>o11 : 3,77*5,305*1</t>
  </si>
  <si>
    <t>o12 : 3,835*4,935*1</t>
  </si>
  <si>
    <t>968091001R00</t>
  </si>
  <si>
    <t>Vybourání vnitřních parapetů teracových, šířky do 30 cm, tloušťky 3 cm</t>
  </si>
  <si>
    <t>o4, o5 : 0,875*2</t>
  </si>
  <si>
    <t>o7 : 1,915*4</t>
  </si>
  <si>
    <t>999281211R00</t>
  </si>
  <si>
    <t>Přesun hmot pro opravy a údržbu objektů pro opravy a údržbu vnějších plášťů dosavadních objektů_x000D_
 výšky do 25 m</t>
  </si>
  <si>
    <t>t</t>
  </si>
  <si>
    <t>Přesun hmot</t>
  </si>
  <si>
    <t>POL7_</t>
  </si>
  <si>
    <t>oborů 801, 803, 811 a 812</t>
  </si>
  <si>
    <t>764510450RT2</t>
  </si>
  <si>
    <t>Oplechování parapetů z titanzinkového plechu výroba a montáž včetně rohů a spojovacích prostředků _x000D_
 rš 330 mm</t>
  </si>
  <si>
    <t>800-764</t>
  </si>
  <si>
    <t>1,45*(189+2)</t>
  </si>
  <si>
    <t>0,875*2</t>
  </si>
  <si>
    <t>3,74</t>
  </si>
  <si>
    <t>1,915*4</t>
  </si>
  <si>
    <t>1,855*2</t>
  </si>
  <si>
    <t>3,735*(4+3)</t>
  </si>
  <si>
    <t>3,77</t>
  </si>
  <si>
    <t>3,835*(1+3)</t>
  </si>
  <si>
    <t>764410850R00</t>
  </si>
  <si>
    <t>Demontáž oplechování parapetů rš od 100 do 330 mm</t>
  </si>
  <si>
    <t>998764203R00</t>
  </si>
  <si>
    <t>Přesun hmot pro konstrukce klempířské v objektech výšky do 24 m</t>
  </si>
  <si>
    <t>50 m vodorovně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</si>
  <si>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</si>
  <si>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</si>
  <si>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</si>
  <si>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</si>
  <si>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</t>
  </si>
  <si>
    <t>Odkaz na mn. položky pořadí 42 : 531,09450</t>
  </si>
  <si>
    <t>786622211RT2</t>
  </si>
  <si>
    <t>Zastiňující zařízení lamelové žaluzie vnitřní vč. dodávky, pro okna plastová</t>
  </si>
  <si>
    <t>800-786</t>
  </si>
  <si>
    <t>998786203R00</t>
  </si>
  <si>
    <t>Přesun hmot pro čalounické úpravy v objektech výšky do 24 m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</si>
  <si>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</si>
  <si>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</si>
  <si>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</si>
  <si>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</si>
  <si>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</si>
  <si>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</si>
  <si>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</si>
  <si>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</si>
  <si>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</si>
  <si>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</si>
  <si>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</si>
  <si>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</si>
  <si>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</si>
  <si>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</si>
  <si>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</si>
  <si>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směs betonu,cihel a dřeva, skupina 17 01 01, 17 01 02 a 17 02 01 z Katalogu odpadů</t>
  </si>
  <si>
    <t>005121 R</t>
  </si>
  <si>
    <t>Zařízení staveniště</t>
  </si>
  <si>
    <t>Soubor</t>
  </si>
  <si>
    <t>VRN</t>
  </si>
  <si>
    <t>POL99_2</t>
  </si>
  <si>
    <t>005211040R</t>
  </si>
  <si>
    <t xml:space="preserve">Užívání veřejných ploch a prostranství  </t>
  </si>
  <si>
    <t>188,68+58,72 = 247,4 m2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</si>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</sst>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164" fontId="20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836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50</v>
      </c>
      <c r="E2" s="115" t="s">
        <v>51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4226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SUMIF(F50:F63,A16,I50:I63)+SUMIF(F50:F63,"PSU",I50:I63)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SUMIF(F50:F63,A17,I50:I63)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SUMIF(F50:F63,A18,I50:I63)</f>
        <v>0</v>
      </c>
      <c r="J18" s="85"/>
    </row>
    <row r="19" spans="1:10" ht="23.25" customHeight="1" x14ac:dyDescent="0.2">
      <c r="A19" s="196" t="s">
        <v>86</v>
      </c>
      <c r="B19" s="38" t="s">
        <v>27</v>
      </c>
      <c r="C19" s="62"/>
      <c r="D19" s="63"/>
      <c r="E19" s="83"/>
      <c r="F19" s="84"/>
      <c r="G19" s="83"/>
      <c r="H19" s="84"/>
      <c r="I19" s="83">
        <f>SUMIF(F50:F63,A19,I50:I63)</f>
        <v>0</v>
      </c>
      <c r="J19" s="85"/>
    </row>
    <row r="20" spans="1:10" ht="23.25" customHeight="1" x14ac:dyDescent="0.2">
      <c r="A20" s="196" t="s">
        <v>85</v>
      </c>
      <c r="B20" s="38" t="s">
        <v>28</v>
      </c>
      <c r="C20" s="62"/>
      <c r="D20" s="63"/>
      <c r="E20" s="83"/>
      <c r="F20" s="84"/>
      <c r="G20" s="83"/>
      <c r="H20" s="84"/>
      <c r="I20" s="83">
        <f>SUMIF(F50:F63,A20,I50:I63)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52</v>
      </c>
      <c r="C39" s="148"/>
      <c r="D39" s="148"/>
      <c r="E39" s="148"/>
      <c r="F39" s="149">
        <f>'02 202009002 Pol'!AE266</f>
        <v>0</v>
      </c>
      <c r="G39" s="150">
        <f>'02 202009002 Pol'!AF266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53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'02 202009002 Pol'!AE266</f>
        <v>0</v>
      </c>
      <c r="G41" s="156">
        <f>'02 202009002 Pol'!AF266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'02 202009002 Pol'!AE266</f>
        <v>0</v>
      </c>
      <c r="G42" s="151">
        <f>'02 202009002 Pol'!AF266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54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56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57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58</v>
      </c>
      <c r="C50" s="185" t="s">
        <v>59</v>
      </c>
      <c r="D50" s="186"/>
      <c r="E50" s="186"/>
      <c r="F50" s="192" t="s">
        <v>24</v>
      </c>
      <c r="G50" s="193"/>
      <c r="H50" s="193"/>
      <c r="I50" s="193">
        <f>'02 202009002 Pol'!G8</f>
        <v>0</v>
      </c>
      <c r="J50" s="190" t="str">
        <f>IF(I64=0,"",I50/I64*100)</f>
        <v/>
      </c>
    </row>
    <row r="51" spans="1:10" ht="36.75" customHeight="1" x14ac:dyDescent="0.2">
      <c r="A51" s="179"/>
      <c r="B51" s="184" t="s">
        <v>60</v>
      </c>
      <c r="C51" s="185" t="s">
        <v>61</v>
      </c>
      <c r="D51" s="186"/>
      <c r="E51" s="186"/>
      <c r="F51" s="192" t="s">
        <v>24</v>
      </c>
      <c r="G51" s="193"/>
      <c r="H51" s="193"/>
      <c r="I51" s="193">
        <f>'02 202009002 Pol'!G39</f>
        <v>0</v>
      </c>
      <c r="J51" s="190" t="str">
        <f>IF(I64=0,"",I51/I64*100)</f>
        <v/>
      </c>
    </row>
    <row r="52" spans="1:10" ht="36.75" customHeight="1" x14ac:dyDescent="0.2">
      <c r="A52" s="179"/>
      <c r="B52" s="184" t="s">
        <v>62</v>
      </c>
      <c r="C52" s="185" t="s">
        <v>63</v>
      </c>
      <c r="D52" s="186"/>
      <c r="E52" s="186"/>
      <c r="F52" s="192" t="s">
        <v>24</v>
      </c>
      <c r="G52" s="193"/>
      <c r="H52" s="193"/>
      <c r="I52" s="193">
        <f>'02 202009002 Pol'!G53</f>
        <v>0</v>
      </c>
      <c r="J52" s="190" t="str">
        <f>IF(I64=0,"",I52/I64*100)</f>
        <v/>
      </c>
    </row>
    <row r="53" spans="1:10" ht="36.75" customHeight="1" x14ac:dyDescent="0.2">
      <c r="A53" s="179"/>
      <c r="B53" s="184" t="s">
        <v>64</v>
      </c>
      <c r="C53" s="185" t="s">
        <v>65</v>
      </c>
      <c r="D53" s="186"/>
      <c r="E53" s="186"/>
      <c r="F53" s="192" t="s">
        <v>24</v>
      </c>
      <c r="G53" s="193"/>
      <c r="H53" s="193"/>
      <c r="I53" s="193">
        <f>'02 202009002 Pol'!G75</f>
        <v>0</v>
      </c>
      <c r="J53" s="190" t="str">
        <f>IF(I64=0,"",I53/I64*100)</f>
        <v/>
      </c>
    </row>
    <row r="54" spans="1:10" ht="36.75" customHeight="1" x14ac:dyDescent="0.2">
      <c r="A54" s="179"/>
      <c r="B54" s="184" t="s">
        <v>66</v>
      </c>
      <c r="C54" s="185" t="s">
        <v>67</v>
      </c>
      <c r="D54" s="186"/>
      <c r="E54" s="186"/>
      <c r="F54" s="192" t="s">
        <v>24</v>
      </c>
      <c r="G54" s="193"/>
      <c r="H54" s="193"/>
      <c r="I54" s="193">
        <f>'02 202009002 Pol'!G94</f>
        <v>0</v>
      </c>
      <c r="J54" s="190" t="str">
        <f>IF(I64=0,"",I54/I64*100)</f>
        <v/>
      </c>
    </row>
    <row r="55" spans="1:10" ht="36.75" customHeight="1" x14ac:dyDescent="0.2">
      <c r="A55" s="179"/>
      <c r="B55" s="184" t="s">
        <v>68</v>
      </c>
      <c r="C55" s="185" t="s">
        <v>69</v>
      </c>
      <c r="D55" s="186"/>
      <c r="E55" s="186"/>
      <c r="F55" s="192" t="s">
        <v>24</v>
      </c>
      <c r="G55" s="193"/>
      <c r="H55" s="193"/>
      <c r="I55" s="193">
        <f>'02 202009002 Pol'!G142</f>
        <v>0</v>
      </c>
      <c r="J55" s="190" t="str">
        <f>IF(I64=0,"",I55/I64*100)</f>
        <v/>
      </c>
    </row>
    <row r="56" spans="1:10" ht="36.75" customHeight="1" x14ac:dyDescent="0.2">
      <c r="A56" s="179"/>
      <c r="B56" s="184" t="s">
        <v>70</v>
      </c>
      <c r="C56" s="185" t="s">
        <v>71</v>
      </c>
      <c r="D56" s="186"/>
      <c r="E56" s="186"/>
      <c r="F56" s="192" t="s">
        <v>24</v>
      </c>
      <c r="G56" s="193"/>
      <c r="H56" s="193"/>
      <c r="I56" s="193">
        <f>'02 202009002 Pol'!G164</f>
        <v>0</v>
      </c>
      <c r="J56" s="190" t="str">
        <f>IF(I64=0,"",I56/I64*100)</f>
        <v/>
      </c>
    </row>
    <row r="57" spans="1:10" ht="36.75" customHeight="1" x14ac:dyDescent="0.2">
      <c r="A57" s="179"/>
      <c r="B57" s="184" t="s">
        <v>72</v>
      </c>
      <c r="C57" s="185" t="s">
        <v>73</v>
      </c>
      <c r="D57" s="186"/>
      <c r="E57" s="186"/>
      <c r="F57" s="192" t="s">
        <v>24</v>
      </c>
      <c r="G57" s="193"/>
      <c r="H57" s="193"/>
      <c r="I57" s="193">
        <f>'02 202009002 Pol'!G168</f>
        <v>0</v>
      </c>
      <c r="J57" s="190" t="str">
        <f>IF(I64=0,"",I57/I64*100)</f>
        <v/>
      </c>
    </row>
    <row r="58" spans="1:10" ht="36.75" customHeight="1" x14ac:dyDescent="0.2">
      <c r="A58" s="179"/>
      <c r="B58" s="184" t="s">
        <v>74</v>
      </c>
      <c r="C58" s="185" t="s">
        <v>75</v>
      </c>
      <c r="D58" s="186"/>
      <c r="E58" s="186"/>
      <c r="F58" s="192" t="s">
        <v>24</v>
      </c>
      <c r="G58" s="193"/>
      <c r="H58" s="193"/>
      <c r="I58" s="193">
        <f>'02 202009002 Pol'!G207</f>
        <v>0</v>
      </c>
      <c r="J58" s="190" t="str">
        <f>IF(I64=0,"",I58/I64*100)</f>
        <v/>
      </c>
    </row>
    <row r="59" spans="1:10" ht="36.75" customHeight="1" x14ac:dyDescent="0.2">
      <c r="A59" s="179"/>
      <c r="B59" s="184" t="s">
        <v>76</v>
      </c>
      <c r="C59" s="185" t="s">
        <v>77</v>
      </c>
      <c r="D59" s="186"/>
      <c r="E59" s="186"/>
      <c r="F59" s="192" t="s">
        <v>25</v>
      </c>
      <c r="G59" s="193"/>
      <c r="H59" s="193"/>
      <c r="I59" s="193">
        <f>'02 202009002 Pol'!G210</f>
        <v>0</v>
      </c>
      <c r="J59" s="190" t="str">
        <f>IF(I64=0,"",I59/I64*100)</f>
        <v/>
      </c>
    </row>
    <row r="60" spans="1:10" ht="36.75" customHeight="1" x14ac:dyDescent="0.2">
      <c r="A60" s="179"/>
      <c r="B60" s="184" t="s">
        <v>78</v>
      </c>
      <c r="C60" s="185" t="s">
        <v>79</v>
      </c>
      <c r="D60" s="186"/>
      <c r="E60" s="186"/>
      <c r="F60" s="192" t="s">
        <v>25</v>
      </c>
      <c r="G60" s="193"/>
      <c r="H60" s="193"/>
      <c r="I60" s="193">
        <f>'02 202009002 Pol'!G231</f>
        <v>0</v>
      </c>
      <c r="J60" s="190" t="str">
        <f>IF(I64=0,"",I60/I64*100)</f>
        <v/>
      </c>
    </row>
    <row r="61" spans="1:10" ht="36.75" customHeight="1" x14ac:dyDescent="0.2">
      <c r="A61" s="179"/>
      <c r="B61" s="184" t="s">
        <v>80</v>
      </c>
      <c r="C61" s="185" t="s">
        <v>81</v>
      </c>
      <c r="D61" s="186"/>
      <c r="E61" s="186"/>
      <c r="F61" s="192" t="s">
        <v>25</v>
      </c>
      <c r="G61" s="193"/>
      <c r="H61" s="193"/>
      <c r="I61" s="193">
        <f>'02 202009002 Pol'!G247</f>
        <v>0</v>
      </c>
      <c r="J61" s="190" t="str">
        <f>IF(I64=0,"",I61/I64*100)</f>
        <v/>
      </c>
    </row>
    <row r="62" spans="1:10" ht="36.75" customHeight="1" x14ac:dyDescent="0.2">
      <c r="A62" s="179"/>
      <c r="B62" s="184" t="s">
        <v>82</v>
      </c>
      <c r="C62" s="185" t="s">
        <v>83</v>
      </c>
      <c r="D62" s="186"/>
      <c r="E62" s="186"/>
      <c r="F62" s="192" t="s">
        <v>84</v>
      </c>
      <c r="G62" s="193"/>
      <c r="H62" s="193"/>
      <c r="I62" s="193">
        <f>'02 202009002 Pol'!G253</f>
        <v>0</v>
      </c>
      <c r="J62" s="190" t="str">
        <f>IF(I64=0,"",I62/I64*100)</f>
        <v/>
      </c>
    </row>
    <row r="63" spans="1:10" ht="36.75" customHeight="1" x14ac:dyDescent="0.2">
      <c r="A63" s="179"/>
      <c r="B63" s="184" t="s">
        <v>85</v>
      </c>
      <c r="C63" s="185" t="s">
        <v>28</v>
      </c>
      <c r="D63" s="186"/>
      <c r="E63" s="186"/>
      <c r="F63" s="192" t="s">
        <v>85</v>
      </c>
      <c r="G63" s="193"/>
      <c r="H63" s="193"/>
      <c r="I63" s="193">
        <f>'02 202009002 Pol'!G261</f>
        <v>0</v>
      </c>
      <c r="J63" s="190" t="str">
        <f>IF(I64=0,"",I63/I64*100)</f>
        <v/>
      </c>
    </row>
    <row r="64" spans="1:10" ht="25.5" customHeight="1" x14ac:dyDescent="0.2">
      <c r="A64" s="180"/>
      <c r="B64" s="187" t="s">
        <v>1</v>
      </c>
      <c r="C64" s="188"/>
      <c r="D64" s="189"/>
      <c r="E64" s="189"/>
      <c r="F64" s="194"/>
      <c r="G64" s="195"/>
      <c r="H64" s="195"/>
      <c r="I64" s="195">
        <f>SUM(I50:I63)</f>
        <v>0</v>
      </c>
      <c r="J64" s="191">
        <f>SUM(J50:J63)</f>
        <v>0</v>
      </c>
    </row>
    <row r="65" spans="6:10" x14ac:dyDescent="0.2">
      <c r="F65" s="135"/>
      <c r="G65" s="135"/>
      <c r="H65" s="135"/>
      <c r="I65" s="135"/>
      <c r="J65" s="136"/>
    </row>
    <row r="66" spans="6:10" x14ac:dyDescent="0.2">
      <c r="F66" s="135"/>
      <c r="G66" s="135"/>
      <c r="H66" s="135"/>
      <c r="I66" s="135"/>
      <c r="J66" s="136"/>
    </row>
    <row r="67" spans="6:10" x14ac:dyDescent="0.2">
      <c r="F67" s="135"/>
      <c r="G67" s="135"/>
      <c r="H67" s="135"/>
      <c r="I67" s="135"/>
      <c r="J67" s="136"/>
    </row>
  </sheetData>
  <sheetProtection password="8836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8836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87</v>
      </c>
      <c r="B1" s="197"/>
      <c r="C1" s="197"/>
      <c r="D1" s="197"/>
      <c r="E1" s="197"/>
      <c r="F1" s="197"/>
      <c r="G1" s="197"/>
      <c r="AG1" t="s">
        <v>88</v>
      </c>
    </row>
    <row r="2" spans="1:60" ht="24.95" customHeight="1" x14ac:dyDescent="0.2">
      <c r="A2" s="198" t="s">
        <v>7</v>
      </c>
      <c r="B2" s="49" t="s">
        <v>50</v>
      </c>
      <c r="C2" s="201" t="s">
        <v>51</v>
      </c>
      <c r="D2" s="199"/>
      <c r="E2" s="199"/>
      <c r="F2" s="199"/>
      <c r="G2" s="200"/>
      <c r="AG2" t="s">
        <v>89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89</v>
      </c>
      <c r="AG3" t="s">
        <v>90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91</v>
      </c>
    </row>
    <row r="5" spans="1:60" x14ac:dyDescent="0.2">
      <c r="D5" s="10"/>
    </row>
    <row r="6" spans="1:60" ht="38.25" x14ac:dyDescent="0.2">
      <c r="A6" s="208" t="s">
        <v>92</v>
      </c>
      <c r="B6" s="210" t="s">
        <v>93</v>
      </c>
      <c r="C6" s="210" t="s">
        <v>94</v>
      </c>
      <c r="D6" s="209" t="s">
        <v>95</v>
      </c>
      <c r="E6" s="208" t="s">
        <v>96</v>
      </c>
      <c r="F6" s="207" t="s">
        <v>97</v>
      </c>
      <c r="G6" s="208" t="s">
        <v>29</v>
      </c>
      <c r="H6" s="211" t="s">
        <v>30</v>
      </c>
      <c r="I6" s="211" t="s">
        <v>98</v>
      </c>
      <c r="J6" s="211" t="s">
        <v>31</v>
      </c>
      <c r="K6" s="211" t="s">
        <v>99</v>
      </c>
      <c r="L6" s="211" t="s">
        <v>100</v>
      </c>
      <c r="M6" s="211" t="s">
        <v>101</v>
      </c>
      <c r="N6" s="211" t="s">
        <v>102</v>
      </c>
      <c r="O6" s="211" t="s">
        <v>103</v>
      </c>
      <c r="P6" s="211" t="s">
        <v>104</v>
      </c>
      <c r="Q6" s="211" t="s">
        <v>105</v>
      </c>
      <c r="R6" s="211" t="s">
        <v>106</v>
      </c>
      <c r="S6" s="211" t="s">
        <v>107</v>
      </c>
      <c r="T6" s="211" t="s">
        <v>108</v>
      </c>
      <c r="U6" s="211" t="s">
        <v>109</v>
      </c>
      <c r="V6" s="211" t="s">
        <v>110</v>
      </c>
      <c r="W6" s="211" t="s">
        <v>111</v>
      </c>
      <c r="X6" s="211" t="s">
        <v>112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31" t="s">
        <v>113</v>
      </c>
      <c r="B8" s="232" t="s">
        <v>58</v>
      </c>
      <c r="C8" s="258" t="s">
        <v>59</v>
      </c>
      <c r="D8" s="233"/>
      <c r="E8" s="234"/>
      <c r="F8" s="235"/>
      <c r="G8" s="235">
        <f>SUMIF(AG9:AG38,"&lt;&gt;NOR",G9:G38)</f>
        <v>0</v>
      </c>
      <c r="H8" s="235"/>
      <c r="I8" s="235">
        <f>SUM(I9:I38)</f>
        <v>0</v>
      </c>
      <c r="J8" s="235"/>
      <c r="K8" s="235">
        <f>SUM(K9:K38)</f>
        <v>0</v>
      </c>
      <c r="L8" s="235"/>
      <c r="M8" s="235">
        <f>SUM(M9:M38)</f>
        <v>0</v>
      </c>
      <c r="N8" s="235"/>
      <c r="O8" s="235">
        <f>SUM(O9:O38)</f>
        <v>28.099999999999998</v>
      </c>
      <c r="P8" s="235"/>
      <c r="Q8" s="235">
        <f>SUM(Q9:Q38)</f>
        <v>0</v>
      </c>
      <c r="R8" s="235"/>
      <c r="S8" s="235"/>
      <c r="T8" s="236"/>
      <c r="U8" s="230"/>
      <c r="V8" s="230">
        <f>SUM(V9:V38)</f>
        <v>631.97</v>
      </c>
      <c r="W8" s="230"/>
      <c r="X8" s="230"/>
      <c r="AG8" t="s">
        <v>114</v>
      </c>
    </row>
    <row r="9" spans="1:60" outlineLevel="1" x14ac:dyDescent="0.2">
      <c r="A9" s="237">
        <v>1</v>
      </c>
      <c r="B9" s="238" t="s">
        <v>115</v>
      </c>
      <c r="C9" s="259" t="s">
        <v>116</v>
      </c>
      <c r="D9" s="239" t="s">
        <v>117</v>
      </c>
      <c r="E9" s="240">
        <v>905.18619999999999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2">
        <v>4.0000000000000003E-5</v>
      </c>
      <c r="O9" s="242">
        <f>ROUND(E9*N9,2)</f>
        <v>0.04</v>
      </c>
      <c r="P9" s="242">
        <v>0</v>
      </c>
      <c r="Q9" s="242">
        <f>ROUND(E9*P9,2)</f>
        <v>0</v>
      </c>
      <c r="R9" s="242" t="s">
        <v>118</v>
      </c>
      <c r="S9" s="242" t="s">
        <v>119</v>
      </c>
      <c r="T9" s="243" t="s">
        <v>120</v>
      </c>
      <c r="U9" s="222">
        <v>7.8E-2</v>
      </c>
      <c r="V9" s="222">
        <f>ROUND(E9*U9,2)</f>
        <v>70.599999999999994</v>
      </c>
      <c r="W9" s="222"/>
      <c r="X9" s="222" t="s">
        <v>121</v>
      </c>
      <c r="Y9" s="212"/>
      <c r="Z9" s="212"/>
      <c r="AA9" s="212"/>
      <c r="AB9" s="212"/>
      <c r="AC9" s="212"/>
      <c r="AD9" s="212"/>
      <c r="AE9" s="212"/>
      <c r="AF9" s="212"/>
      <c r="AG9" s="212" t="s">
        <v>122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19"/>
      <c r="B10" s="220"/>
      <c r="C10" s="260" t="s">
        <v>123</v>
      </c>
      <c r="D10" s="245"/>
      <c r="E10" s="245"/>
      <c r="F10" s="245"/>
      <c r="G10" s="245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2"/>
      <c r="Z10" s="212"/>
      <c r="AA10" s="212"/>
      <c r="AB10" s="212"/>
      <c r="AC10" s="212"/>
      <c r="AD10" s="212"/>
      <c r="AE10" s="212"/>
      <c r="AF10" s="212"/>
      <c r="AG10" s="212" t="s">
        <v>124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44" t="str">
        <f>C10</f>
        <v>které se zřizují před úpravami povrchu, a obalení osazených dveřních zárubní před znečištěním při úpravách povrchu nástřikem plastických maltovin včetně pozdějšího odkrytí,</v>
      </c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61" t="s">
        <v>125</v>
      </c>
      <c r="D11" s="224"/>
      <c r="E11" s="225">
        <v>693.34649999999999</v>
      </c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2"/>
      <c r="Z11" s="212"/>
      <c r="AA11" s="212"/>
      <c r="AB11" s="212"/>
      <c r="AC11" s="212"/>
      <c r="AD11" s="212"/>
      <c r="AE11" s="212"/>
      <c r="AF11" s="212"/>
      <c r="AG11" s="212" t="s">
        <v>126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61" t="s">
        <v>127</v>
      </c>
      <c r="D12" s="224"/>
      <c r="E12" s="225">
        <v>7.3369999999999997</v>
      </c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12"/>
      <c r="Z12" s="212"/>
      <c r="AA12" s="212"/>
      <c r="AB12" s="212"/>
      <c r="AC12" s="212"/>
      <c r="AD12" s="212"/>
      <c r="AE12" s="212"/>
      <c r="AF12" s="212"/>
      <c r="AG12" s="212" t="s">
        <v>126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9"/>
      <c r="B13" s="220"/>
      <c r="C13" s="261" t="s">
        <v>128</v>
      </c>
      <c r="D13" s="224"/>
      <c r="E13" s="225">
        <v>6.4674800000000001</v>
      </c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12"/>
      <c r="Z13" s="212"/>
      <c r="AA13" s="212"/>
      <c r="AB13" s="212"/>
      <c r="AC13" s="212"/>
      <c r="AD13" s="212"/>
      <c r="AE13" s="212"/>
      <c r="AF13" s="212"/>
      <c r="AG13" s="212" t="s">
        <v>126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61" t="s">
        <v>129</v>
      </c>
      <c r="D14" s="224"/>
      <c r="E14" s="225">
        <v>0.74375000000000002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12"/>
      <c r="Z14" s="212"/>
      <c r="AA14" s="212"/>
      <c r="AB14" s="212"/>
      <c r="AC14" s="212"/>
      <c r="AD14" s="212"/>
      <c r="AE14" s="212"/>
      <c r="AF14" s="212"/>
      <c r="AG14" s="212" t="s">
        <v>126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9"/>
      <c r="B15" s="220"/>
      <c r="C15" s="261" t="s">
        <v>130</v>
      </c>
      <c r="D15" s="224"/>
      <c r="E15" s="225">
        <v>0.74375000000000002</v>
      </c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2"/>
      <c r="Z15" s="212"/>
      <c r="AA15" s="212"/>
      <c r="AB15" s="212"/>
      <c r="AC15" s="212"/>
      <c r="AD15" s="212"/>
      <c r="AE15" s="212"/>
      <c r="AF15" s="212"/>
      <c r="AG15" s="212" t="s">
        <v>126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61" t="s">
        <v>131</v>
      </c>
      <c r="D16" s="224"/>
      <c r="E16" s="225">
        <v>12.678599999999999</v>
      </c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12"/>
      <c r="Z16" s="212"/>
      <c r="AA16" s="212"/>
      <c r="AB16" s="212"/>
      <c r="AC16" s="212"/>
      <c r="AD16" s="212"/>
      <c r="AE16" s="212"/>
      <c r="AF16" s="212"/>
      <c r="AG16" s="212" t="s">
        <v>126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61" t="s">
        <v>132</v>
      </c>
      <c r="D17" s="224"/>
      <c r="E17" s="225">
        <v>7.0088999999999997</v>
      </c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12"/>
      <c r="Z17" s="212"/>
      <c r="AA17" s="212"/>
      <c r="AB17" s="212"/>
      <c r="AC17" s="212"/>
      <c r="AD17" s="212"/>
      <c r="AE17" s="212"/>
      <c r="AF17" s="212"/>
      <c r="AG17" s="212" t="s">
        <v>126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61" t="s">
        <v>133</v>
      </c>
      <c r="D18" s="224"/>
      <c r="E18" s="225">
        <v>14.83465</v>
      </c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12"/>
      <c r="Z18" s="212"/>
      <c r="AA18" s="212"/>
      <c r="AB18" s="212"/>
      <c r="AC18" s="212"/>
      <c r="AD18" s="212"/>
      <c r="AE18" s="212"/>
      <c r="AF18" s="212"/>
      <c r="AG18" s="212" t="s">
        <v>126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61" t="s">
        <v>134</v>
      </c>
      <c r="D19" s="224"/>
      <c r="E19" s="225">
        <v>51.916499999999999</v>
      </c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12"/>
      <c r="Z19" s="212"/>
      <c r="AA19" s="212"/>
      <c r="AB19" s="212"/>
      <c r="AC19" s="212"/>
      <c r="AD19" s="212"/>
      <c r="AE19" s="212"/>
      <c r="AF19" s="212"/>
      <c r="AG19" s="212" t="s">
        <v>126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9"/>
      <c r="B20" s="220"/>
      <c r="C20" s="261" t="s">
        <v>135</v>
      </c>
      <c r="D20" s="224"/>
      <c r="E20" s="225">
        <v>37.984949999999998</v>
      </c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2"/>
      <c r="Z20" s="212"/>
      <c r="AA20" s="212"/>
      <c r="AB20" s="212"/>
      <c r="AC20" s="212"/>
      <c r="AD20" s="212"/>
      <c r="AE20" s="212"/>
      <c r="AF20" s="212"/>
      <c r="AG20" s="212" t="s">
        <v>126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9"/>
      <c r="B21" s="220"/>
      <c r="C21" s="261" t="s">
        <v>136</v>
      </c>
      <c r="D21" s="224"/>
      <c r="E21" s="225">
        <v>19.999849999999999</v>
      </c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12"/>
      <c r="Z21" s="212"/>
      <c r="AA21" s="212"/>
      <c r="AB21" s="212"/>
      <c r="AC21" s="212"/>
      <c r="AD21" s="212"/>
      <c r="AE21" s="212"/>
      <c r="AF21" s="212"/>
      <c r="AG21" s="212" t="s">
        <v>126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61" t="s">
        <v>137</v>
      </c>
      <c r="D22" s="224"/>
      <c r="E22" s="225">
        <v>18.925730000000001</v>
      </c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12"/>
      <c r="Z22" s="212"/>
      <c r="AA22" s="212"/>
      <c r="AB22" s="212"/>
      <c r="AC22" s="212"/>
      <c r="AD22" s="212"/>
      <c r="AE22" s="212"/>
      <c r="AF22" s="212"/>
      <c r="AG22" s="212" t="s">
        <v>126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61" t="s">
        <v>138</v>
      </c>
      <c r="D23" s="224"/>
      <c r="E23" s="225">
        <v>31.178550000000001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12"/>
      <c r="Z23" s="212"/>
      <c r="AA23" s="212"/>
      <c r="AB23" s="212"/>
      <c r="AC23" s="212"/>
      <c r="AD23" s="212"/>
      <c r="AE23" s="212"/>
      <c r="AF23" s="212"/>
      <c r="AG23" s="212" t="s">
        <v>126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61" t="s">
        <v>139</v>
      </c>
      <c r="D24" s="224"/>
      <c r="E24" s="225">
        <v>2.02</v>
      </c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12"/>
      <c r="Z24" s="212"/>
      <c r="AA24" s="212"/>
      <c r="AB24" s="212"/>
      <c r="AC24" s="212"/>
      <c r="AD24" s="212"/>
      <c r="AE24" s="212"/>
      <c r="AF24" s="212"/>
      <c r="AG24" s="212" t="s">
        <v>126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37">
        <v>2</v>
      </c>
      <c r="B25" s="238" t="s">
        <v>140</v>
      </c>
      <c r="C25" s="259" t="s">
        <v>141</v>
      </c>
      <c r="D25" s="239" t="s">
        <v>117</v>
      </c>
      <c r="E25" s="240">
        <v>531.09450000000004</v>
      </c>
      <c r="F25" s="241"/>
      <c r="G25" s="242">
        <f>ROUND(E25*F25,2)</f>
        <v>0</v>
      </c>
      <c r="H25" s="241"/>
      <c r="I25" s="242">
        <f>ROUND(E25*H25,2)</f>
        <v>0</v>
      </c>
      <c r="J25" s="241"/>
      <c r="K25" s="242">
        <f>ROUND(E25*J25,2)</f>
        <v>0</v>
      </c>
      <c r="L25" s="242">
        <v>21</v>
      </c>
      <c r="M25" s="242">
        <f>G25*(1+L25/100)</f>
        <v>0</v>
      </c>
      <c r="N25" s="242">
        <v>5.2839999999999998E-2</v>
      </c>
      <c r="O25" s="242">
        <f>ROUND(E25*N25,2)</f>
        <v>28.06</v>
      </c>
      <c r="P25" s="242">
        <v>0</v>
      </c>
      <c r="Q25" s="242">
        <f>ROUND(E25*P25,2)</f>
        <v>0</v>
      </c>
      <c r="R25" s="242" t="s">
        <v>142</v>
      </c>
      <c r="S25" s="242" t="s">
        <v>119</v>
      </c>
      <c r="T25" s="243" t="s">
        <v>120</v>
      </c>
      <c r="U25" s="222">
        <v>1.0569999999999999</v>
      </c>
      <c r="V25" s="222">
        <f>ROUND(E25*U25,2)</f>
        <v>561.37</v>
      </c>
      <c r="W25" s="222"/>
      <c r="X25" s="222" t="s">
        <v>121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122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60" t="s">
        <v>143</v>
      </c>
      <c r="D26" s="245"/>
      <c r="E26" s="245"/>
      <c r="F26" s="245"/>
      <c r="G26" s="245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12"/>
      <c r="Z26" s="212"/>
      <c r="AA26" s="212"/>
      <c r="AB26" s="212"/>
      <c r="AC26" s="212"/>
      <c r="AD26" s="212"/>
      <c r="AE26" s="212"/>
      <c r="AF26" s="212"/>
      <c r="AG26" s="212" t="s">
        <v>124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44" t="str">
        <f>C26</f>
        <v>okenního nebo dveřního, z pomocného pracovního lešení o výšce podlahy do 1900 mm a pro zatížení do 1,5 kPa,</v>
      </c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9"/>
      <c r="B27" s="220"/>
      <c r="C27" s="261" t="s">
        <v>144</v>
      </c>
      <c r="D27" s="224"/>
      <c r="E27" s="225">
        <v>456.108</v>
      </c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12"/>
      <c r="Z27" s="212"/>
      <c r="AA27" s="212"/>
      <c r="AB27" s="212"/>
      <c r="AC27" s="212"/>
      <c r="AD27" s="212"/>
      <c r="AE27" s="212"/>
      <c r="AF27" s="212"/>
      <c r="AG27" s="212" t="s">
        <v>126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61" t="s">
        <v>145</v>
      </c>
      <c r="D28" s="224"/>
      <c r="E28" s="225">
        <v>2.6084999999999998</v>
      </c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12"/>
      <c r="Z28" s="212"/>
      <c r="AA28" s="212"/>
      <c r="AB28" s="212"/>
      <c r="AC28" s="212"/>
      <c r="AD28" s="212"/>
      <c r="AE28" s="212"/>
      <c r="AF28" s="212"/>
      <c r="AG28" s="212" t="s">
        <v>126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61" t="s">
        <v>146</v>
      </c>
      <c r="D29" s="224"/>
      <c r="E29" s="225">
        <v>2.0699999999999998</v>
      </c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2"/>
      <c r="Z29" s="212"/>
      <c r="AA29" s="212"/>
      <c r="AB29" s="212"/>
      <c r="AC29" s="212"/>
      <c r="AD29" s="212"/>
      <c r="AE29" s="212"/>
      <c r="AF29" s="212"/>
      <c r="AG29" s="212" t="s">
        <v>126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61" t="s">
        <v>147</v>
      </c>
      <c r="D30" s="224"/>
      <c r="E30" s="225">
        <v>4.2779999999999996</v>
      </c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12"/>
      <c r="Z30" s="212"/>
      <c r="AA30" s="212"/>
      <c r="AB30" s="212"/>
      <c r="AC30" s="212"/>
      <c r="AD30" s="212"/>
      <c r="AE30" s="212"/>
      <c r="AF30" s="212"/>
      <c r="AG30" s="212" t="s">
        <v>126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9"/>
      <c r="B31" s="220"/>
      <c r="C31" s="261" t="s">
        <v>148</v>
      </c>
      <c r="D31" s="224"/>
      <c r="E31" s="225">
        <v>6.7919999999999998</v>
      </c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12"/>
      <c r="Z31" s="212"/>
      <c r="AA31" s="212"/>
      <c r="AB31" s="212"/>
      <c r="AC31" s="212"/>
      <c r="AD31" s="212"/>
      <c r="AE31" s="212"/>
      <c r="AF31" s="212"/>
      <c r="AG31" s="212" t="s">
        <v>126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61" t="s">
        <v>149</v>
      </c>
      <c r="D32" s="224"/>
      <c r="E32" s="225">
        <v>5.109</v>
      </c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12"/>
      <c r="Z32" s="212"/>
      <c r="AA32" s="212"/>
      <c r="AB32" s="212"/>
      <c r="AC32" s="212"/>
      <c r="AD32" s="212"/>
      <c r="AE32" s="212"/>
      <c r="AF32" s="212"/>
      <c r="AG32" s="212" t="s">
        <v>126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9"/>
      <c r="B33" s="220"/>
      <c r="C33" s="261" t="s">
        <v>150</v>
      </c>
      <c r="D33" s="224"/>
      <c r="E33" s="225">
        <v>17.303999999999998</v>
      </c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12"/>
      <c r="Z33" s="212"/>
      <c r="AA33" s="212"/>
      <c r="AB33" s="212"/>
      <c r="AC33" s="212"/>
      <c r="AD33" s="212"/>
      <c r="AE33" s="212"/>
      <c r="AF33" s="212"/>
      <c r="AG33" s="212" t="s">
        <v>126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61" t="s">
        <v>151</v>
      </c>
      <c r="D34" s="224"/>
      <c r="E34" s="225">
        <v>12.824999999999999</v>
      </c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12"/>
      <c r="Z34" s="212"/>
      <c r="AA34" s="212"/>
      <c r="AB34" s="212"/>
      <c r="AC34" s="212"/>
      <c r="AD34" s="212"/>
      <c r="AE34" s="212"/>
      <c r="AF34" s="212"/>
      <c r="AG34" s="212" t="s">
        <v>126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9"/>
      <c r="B35" s="220"/>
      <c r="C35" s="261" t="s">
        <v>152</v>
      </c>
      <c r="D35" s="224"/>
      <c r="E35" s="225">
        <v>5.4450000000000003</v>
      </c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  <c r="W35" s="222"/>
      <c r="X35" s="222"/>
      <c r="Y35" s="212"/>
      <c r="Z35" s="212"/>
      <c r="AA35" s="212"/>
      <c r="AB35" s="212"/>
      <c r="AC35" s="212"/>
      <c r="AD35" s="212"/>
      <c r="AE35" s="212"/>
      <c r="AF35" s="212"/>
      <c r="AG35" s="212" t="s">
        <v>126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61" t="s">
        <v>153</v>
      </c>
      <c r="D36" s="224"/>
      <c r="E36" s="225">
        <v>5.2619999999999996</v>
      </c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12"/>
      <c r="Z36" s="212"/>
      <c r="AA36" s="212"/>
      <c r="AB36" s="212"/>
      <c r="AC36" s="212"/>
      <c r="AD36" s="212"/>
      <c r="AE36" s="212"/>
      <c r="AF36" s="212"/>
      <c r="AG36" s="212" t="s">
        <v>126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9"/>
      <c r="B37" s="220"/>
      <c r="C37" s="261" t="s">
        <v>154</v>
      </c>
      <c r="D37" s="224"/>
      <c r="E37" s="225">
        <v>11.781000000000001</v>
      </c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12"/>
      <c r="Z37" s="212"/>
      <c r="AA37" s="212"/>
      <c r="AB37" s="212"/>
      <c r="AC37" s="212"/>
      <c r="AD37" s="212"/>
      <c r="AE37" s="212"/>
      <c r="AF37" s="212"/>
      <c r="AG37" s="212" t="s">
        <v>126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61" t="s">
        <v>155</v>
      </c>
      <c r="D38" s="224"/>
      <c r="E38" s="225">
        <v>1.512</v>
      </c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12"/>
      <c r="Z38" s="212"/>
      <c r="AA38" s="212"/>
      <c r="AB38" s="212"/>
      <c r="AC38" s="212"/>
      <c r="AD38" s="212"/>
      <c r="AE38" s="212"/>
      <c r="AF38" s="212"/>
      <c r="AG38" s="212" t="s">
        <v>126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x14ac:dyDescent="0.2">
      <c r="A39" s="231" t="s">
        <v>113</v>
      </c>
      <c r="B39" s="232" t="s">
        <v>60</v>
      </c>
      <c r="C39" s="258" t="s">
        <v>61</v>
      </c>
      <c r="D39" s="233"/>
      <c r="E39" s="234"/>
      <c r="F39" s="235"/>
      <c r="G39" s="235">
        <f>SUMIF(AG40:AG52,"&lt;&gt;NOR",G40:G52)</f>
        <v>0</v>
      </c>
      <c r="H39" s="235"/>
      <c r="I39" s="235">
        <f>SUM(I40:I52)</f>
        <v>0</v>
      </c>
      <c r="J39" s="235"/>
      <c r="K39" s="235">
        <f>SUM(K40:K52)</f>
        <v>0</v>
      </c>
      <c r="L39" s="235"/>
      <c r="M39" s="235">
        <f>SUM(M40:M52)</f>
        <v>0</v>
      </c>
      <c r="N39" s="235"/>
      <c r="O39" s="235">
        <f>SUM(O40:O52)</f>
        <v>3.42</v>
      </c>
      <c r="P39" s="235"/>
      <c r="Q39" s="235">
        <f>SUM(Q40:Q52)</f>
        <v>0</v>
      </c>
      <c r="R39" s="235"/>
      <c r="S39" s="235"/>
      <c r="T39" s="236"/>
      <c r="U39" s="230"/>
      <c r="V39" s="230">
        <f>SUM(V40:V52)</f>
        <v>261.64</v>
      </c>
      <c r="W39" s="230"/>
      <c r="X39" s="230"/>
      <c r="AG39" t="s">
        <v>114</v>
      </c>
    </row>
    <row r="40" spans="1:60" outlineLevel="1" x14ac:dyDescent="0.2">
      <c r="A40" s="237">
        <v>3</v>
      </c>
      <c r="B40" s="238" t="s">
        <v>156</v>
      </c>
      <c r="C40" s="259" t="s">
        <v>157</v>
      </c>
      <c r="D40" s="239" t="s">
        <v>158</v>
      </c>
      <c r="E40" s="240">
        <v>1434.96</v>
      </c>
      <c r="F40" s="241"/>
      <c r="G40" s="242">
        <f>ROUND(E40*F40,2)</f>
        <v>0</v>
      </c>
      <c r="H40" s="241"/>
      <c r="I40" s="242">
        <f>ROUND(E40*H40,2)</f>
        <v>0</v>
      </c>
      <c r="J40" s="241"/>
      <c r="K40" s="242">
        <f>ROUND(E40*J40,2)</f>
        <v>0</v>
      </c>
      <c r="L40" s="242">
        <v>21</v>
      </c>
      <c r="M40" s="242">
        <f>G40*(1+L40/100)</f>
        <v>0</v>
      </c>
      <c r="N40" s="242">
        <v>2.3800000000000002E-3</v>
      </c>
      <c r="O40" s="242">
        <f>ROUND(E40*N40,2)</f>
        <v>3.42</v>
      </c>
      <c r="P40" s="242">
        <v>0</v>
      </c>
      <c r="Q40" s="242">
        <f>ROUND(E40*P40,2)</f>
        <v>0</v>
      </c>
      <c r="R40" s="242" t="s">
        <v>142</v>
      </c>
      <c r="S40" s="242" t="s">
        <v>119</v>
      </c>
      <c r="T40" s="243" t="s">
        <v>120</v>
      </c>
      <c r="U40" s="222">
        <v>0.18232999999999999</v>
      </c>
      <c r="V40" s="222">
        <f>ROUND(E40*U40,2)</f>
        <v>261.64</v>
      </c>
      <c r="W40" s="222"/>
      <c r="X40" s="222" t="s">
        <v>121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122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9"/>
      <c r="B41" s="220"/>
      <c r="C41" s="261" t="s">
        <v>159</v>
      </c>
      <c r="D41" s="224"/>
      <c r="E41" s="225">
        <v>1243.4100000000001</v>
      </c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12"/>
      <c r="Z41" s="212"/>
      <c r="AA41" s="212"/>
      <c r="AB41" s="212"/>
      <c r="AC41" s="212"/>
      <c r="AD41" s="212"/>
      <c r="AE41" s="212"/>
      <c r="AF41" s="212"/>
      <c r="AG41" s="212" t="s">
        <v>126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61" t="s">
        <v>160</v>
      </c>
      <c r="D42" s="224"/>
      <c r="E42" s="225">
        <v>8.6950000000000003</v>
      </c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12"/>
      <c r="Z42" s="212"/>
      <c r="AA42" s="212"/>
      <c r="AB42" s="212"/>
      <c r="AC42" s="212"/>
      <c r="AD42" s="212"/>
      <c r="AE42" s="212"/>
      <c r="AF42" s="212"/>
      <c r="AG42" s="212" t="s">
        <v>126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61" t="s">
        <v>161</v>
      </c>
      <c r="D43" s="224"/>
      <c r="E43" s="225">
        <v>5.15</v>
      </c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12"/>
      <c r="Z43" s="212"/>
      <c r="AA43" s="212"/>
      <c r="AB43" s="212"/>
      <c r="AC43" s="212"/>
      <c r="AD43" s="212"/>
      <c r="AE43" s="212"/>
      <c r="AF43" s="212"/>
      <c r="AG43" s="212" t="s">
        <v>126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9"/>
      <c r="B44" s="220"/>
      <c r="C44" s="261" t="s">
        <v>162</v>
      </c>
      <c r="D44" s="224"/>
      <c r="E44" s="225">
        <v>10.52</v>
      </c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12"/>
      <c r="Z44" s="212"/>
      <c r="AA44" s="212"/>
      <c r="AB44" s="212"/>
      <c r="AC44" s="212"/>
      <c r="AD44" s="212"/>
      <c r="AE44" s="212"/>
      <c r="AF44" s="212"/>
      <c r="AG44" s="212" t="s">
        <v>126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9"/>
      <c r="B45" s="220"/>
      <c r="C45" s="261" t="s">
        <v>163</v>
      </c>
      <c r="D45" s="224"/>
      <c r="E45" s="225">
        <v>14.98</v>
      </c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12"/>
      <c r="Z45" s="212"/>
      <c r="AA45" s="212"/>
      <c r="AB45" s="212"/>
      <c r="AC45" s="212"/>
      <c r="AD45" s="212"/>
      <c r="AE45" s="212"/>
      <c r="AF45" s="212"/>
      <c r="AG45" s="212" t="s">
        <v>126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9"/>
      <c r="B46" s="220"/>
      <c r="C46" s="261" t="s">
        <v>164</v>
      </c>
      <c r="D46" s="224"/>
      <c r="E46" s="225">
        <v>17.03</v>
      </c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2"/>
      <c r="Z46" s="212"/>
      <c r="AA46" s="212"/>
      <c r="AB46" s="212"/>
      <c r="AC46" s="212"/>
      <c r="AD46" s="212"/>
      <c r="AE46" s="212"/>
      <c r="AF46" s="212"/>
      <c r="AG46" s="212" t="s">
        <v>126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9"/>
      <c r="B47" s="220"/>
      <c r="C47" s="261" t="s">
        <v>165</v>
      </c>
      <c r="D47" s="224"/>
      <c r="E47" s="225">
        <v>42.74</v>
      </c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12"/>
      <c r="Z47" s="212"/>
      <c r="AA47" s="212"/>
      <c r="AB47" s="212"/>
      <c r="AC47" s="212"/>
      <c r="AD47" s="212"/>
      <c r="AE47" s="212"/>
      <c r="AF47" s="212"/>
      <c r="AG47" s="212" t="s">
        <v>126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61" t="s">
        <v>166</v>
      </c>
      <c r="D48" s="224"/>
      <c r="E48" s="225">
        <v>31.545000000000002</v>
      </c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2"/>
      <c r="Z48" s="212"/>
      <c r="AA48" s="212"/>
      <c r="AB48" s="212"/>
      <c r="AC48" s="212"/>
      <c r="AD48" s="212"/>
      <c r="AE48" s="212"/>
      <c r="AF48" s="212"/>
      <c r="AG48" s="212" t="s">
        <v>126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61" t="s">
        <v>167</v>
      </c>
      <c r="D49" s="224"/>
      <c r="E49" s="225">
        <v>14.38</v>
      </c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12"/>
      <c r="Z49" s="212"/>
      <c r="AA49" s="212"/>
      <c r="AB49" s="212"/>
      <c r="AC49" s="212"/>
      <c r="AD49" s="212"/>
      <c r="AE49" s="212"/>
      <c r="AF49" s="212"/>
      <c r="AG49" s="212" t="s">
        <v>126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9"/>
      <c r="B50" s="220"/>
      <c r="C50" s="261" t="s">
        <v>168</v>
      </c>
      <c r="D50" s="224"/>
      <c r="E50" s="225">
        <v>13.705</v>
      </c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12"/>
      <c r="Z50" s="212"/>
      <c r="AA50" s="212"/>
      <c r="AB50" s="212"/>
      <c r="AC50" s="212"/>
      <c r="AD50" s="212"/>
      <c r="AE50" s="212"/>
      <c r="AF50" s="212"/>
      <c r="AG50" s="212" t="s">
        <v>126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9"/>
      <c r="B51" s="220"/>
      <c r="C51" s="261" t="s">
        <v>169</v>
      </c>
      <c r="D51" s="224"/>
      <c r="E51" s="225">
        <v>27.765000000000001</v>
      </c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12"/>
      <c r="Z51" s="212"/>
      <c r="AA51" s="212"/>
      <c r="AB51" s="212"/>
      <c r="AC51" s="212"/>
      <c r="AD51" s="212"/>
      <c r="AE51" s="212"/>
      <c r="AF51" s="212"/>
      <c r="AG51" s="212" t="s">
        <v>126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9"/>
      <c r="B52" s="220"/>
      <c r="C52" s="261" t="s">
        <v>170</v>
      </c>
      <c r="D52" s="224"/>
      <c r="E52" s="225">
        <v>5.04</v>
      </c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12"/>
      <c r="Z52" s="212"/>
      <c r="AA52" s="212"/>
      <c r="AB52" s="212"/>
      <c r="AC52" s="212"/>
      <c r="AD52" s="212"/>
      <c r="AE52" s="212"/>
      <c r="AF52" s="212"/>
      <c r="AG52" s="212" t="s">
        <v>126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x14ac:dyDescent="0.2">
      <c r="A53" s="231" t="s">
        <v>113</v>
      </c>
      <c r="B53" s="232" t="s">
        <v>62</v>
      </c>
      <c r="C53" s="258" t="s">
        <v>63</v>
      </c>
      <c r="D53" s="233"/>
      <c r="E53" s="234"/>
      <c r="F53" s="235"/>
      <c r="G53" s="235">
        <f>SUMIF(AG54:AG74,"&lt;&gt;NOR",G54:G74)</f>
        <v>0</v>
      </c>
      <c r="H53" s="235"/>
      <c r="I53" s="235">
        <f>SUM(I54:I74)</f>
        <v>0</v>
      </c>
      <c r="J53" s="235"/>
      <c r="K53" s="235">
        <f>SUM(K54:K74)</f>
        <v>0</v>
      </c>
      <c r="L53" s="235"/>
      <c r="M53" s="235">
        <f>SUM(M54:M74)</f>
        <v>0</v>
      </c>
      <c r="N53" s="235"/>
      <c r="O53" s="235">
        <f>SUM(O54:O74)</f>
        <v>10.24</v>
      </c>
      <c r="P53" s="235"/>
      <c r="Q53" s="235">
        <f>SUM(Q54:Q74)</f>
        <v>0</v>
      </c>
      <c r="R53" s="235"/>
      <c r="S53" s="235"/>
      <c r="T53" s="236"/>
      <c r="U53" s="230"/>
      <c r="V53" s="230">
        <f>SUM(V54:V74)</f>
        <v>43.68</v>
      </c>
      <c r="W53" s="230"/>
      <c r="X53" s="230"/>
      <c r="AG53" t="s">
        <v>114</v>
      </c>
    </row>
    <row r="54" spans="1:60" outlineLevel="1" x14ac:dyDescent="0.2">
      <c r="A54" s="237">
        <v>4</v>
      </c>
      <c r="B54" s="238" t="s">
        <v>171</v>
      </c>
      <c r="C54" s="259" t="s">
        <v>172</v>
      </c>
      <c r="D54" s="239" t="s">
        <v>173</v>
      </c>
      <c r="E54" s="240">
        <v>1.0764</v>
      </c>
      <c r="F54" s="241"/>
      <c r="G54" s="242">
        <f>ROUND(E54*F54,2)</f>
        <v>0</v>
      </c>
      <c r="H54" s="241"/>
      <c r="I54" s="242">
        <f>ROUND(E54*H54,2)</f>
        <v>0</v>
      </c>
      <c r="J54" s="241"/>
      <c r="K54" s="242">
        <f>ROUND(E54*J54,2)</f>
        <v>0</v>
      </c>
      <c r="L54" s="242">
        <v>21</v>
      </c>
      <c r="M54" s="242">
        <f>G54*(1+L54/100)</f>
        <v>0</v>
      </c>
      <c r="N54" s="242">
        <v>2.5</v>
      </c>
      <c r="O54" s="242">
        <f>ROUND(E54*N54,2)</f>
        <v>2.69</v>
      </c>
      <c r="P54" s="242">
        <v>0</v>
      </c>
      <c r="Q54" s="242">
        <f>ROUND(E54*P54,2)</f>
        <v>0</v>
      </c>
      <c r="R54" s="242" t="s">
        <v>142</v>
      </c>
      <c r="S54" s="242" t="s">
        <v>119</v>
      </c>
      <c r="T54" s="243" t="s">
        <v>120</v>
      </c>
      <c r="U54" s="222">
        <v>5.33</v>
      </c>
      <c r="V54" s="222">
        <f>ROUND(E54*U54,2)</f>
        <v>5.74</v>
      </c>
      <c r="W54" s="222"/>
      <c r="X54" s="222" t="s">
        <v>121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122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60" t="s">
        <v>174</v>
      </c>
      <c r="D55" s="245"/>
      <c r="E55" s="245"/>
      <c r="F55" s="245"/>
      <c r="G55" s="245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12"/>
      <c r="Z55" s="212"/>
      <c r="AA55" s="212"/>
      <c r="AB55" s="212"/>
      <c r="AC55" s="212"/>
      <c r="AD55" s="212"/>
      <c r="AE55" s="212"/>
      <c r="AF55" s="212"/>
      <c r="AG55" s="212" t="s">
        <v>124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9"/>
      <c r="B56" s="220"/>
      <c r="C56" s="261" t="s">
        <v>175</v>
      </c>
      <c r="D56" s="224"/>
      <c r="E56" s="225">
        <v>3.8100000000000002E-2</v>
      </c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12"/>
      <c r="Z56" s="212"/>
      <c r="AA56" s="212"/>
      <c r="AB56" s="212"/>
      <c r="AC56" s="212"/>
      <c r="AD56" s="212"/>
      <c r="AE56" s="212"/>
      <c r="AF56" s="212"/>
      <c r="AG56" s="212" t="s">
        <v>126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9"/>
      <c r="B57" s="220"/>
      <c r="C57" s="261" t="s">
        <v>176</v>
      </c>
      <c r="D57" s="224"/>
      <c r="E57" s="225">
        <v>7.4800000000000005E-2</v>
      </c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12"/>
      <c r="Z57" s="212"/>
      <c r="AA57" s="212"/>
      <c r="AB57" s="212"/>
      <c r="AC57" s="212"/>
      <c r="AD57" s="212"/>
      <c r="AE57" s="212"/>
      <c r="AF57" s="212"/>
      <c r="AG57" s="212" t="s">
        <v>126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9"/>
      <c r="B58" s="220"/>
      <c r="C58" s="261" t="s">
        <v>177</v>
      </c>
      <c r="D58" s="224"/>
      <c r="E58" s="225">
        <v>3.8399999999999997E-2</v>
      </c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12"/>
      <c r="Z58" s="212"/>
      <c r="AA58" s="212"/>
      <c r="AB58" s="212"/>
      <c r="AC58" s="212"/>
      <c r="AD58" s="212"/>
      <c r="AE58" s="212"/>
      <c r="AF58" s="212"/>
      <c r="AG58" s="212" t="s">
        <v>126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9"/>
      <c r="B59" s="220"/>
      <c r="C59" s="261" t="s">
        <v>178</v>
      </c>
      <c r="D59" s="224"/>
      <c r="E59" s="225">
        <v>0.29880000000000001</v>
      </c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12"/>
      <c r="Z59" s="212"/>
      <c r="AA59" s="212"/>
      <c r="AB59" s="212"/>
      <c r="AC59" s="212"/>
      <c r="AD59" s="212"/>
      <c r="AE59" s="212"/>
      <c r="AF59" s="212"/>
      <c r="AG59" s="212" t="s">
        <v>126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9"/>
      <c r="B60" s="220"/>
      <c r="C60" s="261" t="s">
        <v>179</v>
      </c>
      <c r="D60" s="224"/>
      <c r="E60" s="225">
        <v>0.22409999999999999</v>
      </c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12"/>
      <c r="Z60" s="212"/>
      <c r="AA60" s="212"/>
      <c r="AB60" s="212"/>
      <c r="AC60" s="212"/>
      <c r="AD60" s="212"/>
      <c r="AE60" s="212"/>
      <c r="AF60" s="212"/>
      <c r="AG60" s="212" t="s">
        <v>126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61" t="s">
        <v>180</v>
      </c>
      <c r="D61" s="224"/>
      <c r="E61" s="225">
        <v>7.5399999999999995E-2</v>
      </c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12"/>
      <c r="Z61" s="212"/>
      <c r="AA61" s="212"/>
      <c r="AB61" s="212"/>
      <c r="AC61" s="212"/>
      <c r="AD61" s="212"/>
      <c r="AE61" s="212"/>
      <c r="AF61" s="212"/>
      <c r="AG61" s="212" t="s">
        <v>126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61" t="s">
        <v>181</v>
      </c>
      <c r="D62" s="224"/>
      <c r="E62" s="225">
        <v>7.6700000000000004E-2</v>
      </c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12"/>
      <c r="Z62" s="212"/>
      <c r="AA62" s="212"/>
      <c r="AB62" s="212"/>
      <c r="AC62" s="212"/>
      <c r="AD62" s="212"/>
      <c r="AE62" s="212"/>
      <c r="AF62" s="212"/>
      <c r="AG62" s="212" t="s">
        <v>126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9"/>
      <c r="B63" s="220"/>
      <c r="C63" s="261" t="s">
        <v>182</v>
      </c>
      <c r="D63" s="224"/>
      <c r="E63" s="225">
        <v>0.2301</v>
      </c>
      <c r="F63" s="222"/>
      <c r="G63" s="222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12"/>
      <c r="Z63" s="212"/>
      <c r="AA63" s="212"/>
      <c r="AB63" s="212"/>
      <c r="AC63" s="212"/>
      <c r="AD63" s="212"/>
      <c r="AE63" s="212"/>
      <c r="AF63" s="212"/>
      <c r="AG63" s="212" t="s">
        <v>126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9"/>
      <c r="B64" s="220"/>
      <c r="C64" s="261" t="s">
        <v>183</v>
      </c>
      <c r="D64" s="224"/>
      <c r="E64" s="225">
        <v>0.02</v>
      </c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12"/>
      <c r="Z64" s="212"/>
      <c r="AA64" s="212"/>
      <c r="AB64" s="212"/>
      <c r="AC64" s="212"/>
      <c r="AD64" s="212"/>
      <c r="AE64" s="212"/>
      <c r="AF64" s="212"/>
      <c r="AG64" s="212" t="s">
        <v>126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2.5" outlineLevel="1" x14ac:dyDescent="0.2">
      <c r="A65" s="237">
        <v>5</v>
      </c>
      <c r="B65" s="238" t="s">
        <v>184</v>
      </c>
      <c r="C65" s="259" t="s">
        <v>185</v>
      </c>
      <c r="D65" s="239" t="s">
        <v>117</v>
      </c>
      <c r="E65" s="240">
        <v>101.7195</v>
      </c>
      <c r="F65" s="241"/>
      <c r="G65" s="242">
        <f>ROUND(E65*F65,2)</f>
        <v>0</v>
      </c>
      <c r="H65" s="241"/>
      <c r="I65" s="242">
        <f>ROUND(E65*H65,2)</f>
        <v>0</v>
      </c>
      <c r="J65" s="241"/>
      <c r="K65" s="242">
        <f>ROUND(E65*J65,2)</f>
        <v>0</v>
      </c>
      <c r="L65" s="242">
        <v>21</v>
      </c>
      <c r="M65" s="242">
        <f>G65*(1+L65/100)</f>
        <v>0</v>
      </c>
      <c r="N65" s="242">
        <v>7.4260000000000007E-2</v>
      </c>
      <c r="O65" s="242">
        <f>ROUND(E65*N65,2)</f>
        <v>7.55</v>
      </c>
      <c r="P65" s="242">
        <v>0</v>
      </c>
      <c r="Q65" s="242">
        <f>ROUND(E65*P65,2)</f>
        <v>0</v>
      </c>
      <c r="R65" s="242" t="s">
        <v>118</v>
      </c>
      <c r="S65" s="242" t="s">
        <v>119</v>
      </c>
      <c r="T65" s="243" t="s">
        <v>120</v>
      </c>
      <c r="U65" s="222">
        <v>0.373</v>
      </c>
      <c r="V65" s="222">
        <f>ROUND(E65*U65,2)</f>
        <v>37.94</v>
      </c>
      <c r="W65" s="222"/>
      <c r="X65" s="222" t="s">
        <v>121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122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2.5" outlineLevel="1" x14ac:dyDescent="0.2">
      <c r="A66" s="219"/>
      <c r="B66" s="220"/>
      <c r="C66" s="260" t="s">
        <v>186</v>
      </c>
      <c r="D66" s="245"/>
      <c r="E66" s="245"/>
      <c r="F66" s="245"/>
      <c r="G66" s="245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12"/>
      <c r="Z66" s="212"/>
      <c r="AA66" s="212"/>
      <c r="AB66" s="212"/>
      <c r="AC66" s="212"/>
      <c r="AD66" s="212"/>
      <c r="AE66" s="212"/>
      <c r="AF66" s="212"/>
      <c r="AG66" s="212" t="s">
        <v>124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44" t="str">
        <f>C66</f>
        <v>na zdivu jako podklad např. pod izolaci, na parapetech z prefabrikovaných dílců, pod oplechování apod., vodorovný nebo ve spádu do 15°, hlazený dřevěným hladítkem,</v>
      </c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9"/>
      <c r="B67" s="220"/>
      <c r="C67" s="261" t="s">
        <v>187</v>
      </c>
      <c r="D67" s="224"/>
      <c r="E67" s="225">
        <v>83.084999999999994</v>
      </c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12"/>
      <c r="Z67" s="212"/>
      <c r="AA67" s="212"/>
      <c r="AB67" s="212"/>
      <c r="AC67" s="212"/>
      <c r="AD67" s="212"/>
      <c r="AE67" s="212"/>
      <c r="AF67" s="212"/>
      <c r="AG67" s="212" t="s">
        <v>126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61" t="s">
        <v>188</v>
      </c>
      <c r="D68" s="224"/>
      <c r="E68" s="225">
        <v>0.52500000000000002</v>
      </c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12"/>
      <c r="Z68" s="212"/>
      <c r="AA68" s="212"/>
      <c r="AB68" s="212"/>
      <c r="AC68" s="212"/>
      <c r="AD68" s="212"/>
      <c r="AE68" s="212"/>
      <c r="AF68" s="212"/>
      <c r="AG68" s="212" t="s">
        <v>126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9"/>
      <c r="B69" s="220"/>
      <c r="C69" s="261" t="s">
        <v>189</v>
      </c>
      <c r="D69" s="224"/>
      <c r="E69" s="225">
        <v>1.1220000000000001</v>
      </c>
      <c r="F69" s="222"/>
      <c r="G69" s="222"/>
      <c r="H69" s="222"/>
      <c r="I69" s="222"/>
      <c r="J69" s="222"/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12"/>
      <c r="Z69" s="212"/>
      <c r="AA69" s="212"/>
      <c r="AB69" s="212"/>
      <c r="AC69" s="212"/>
      <c r="AD69" s="212"/>
      <c r="AE69" s="212"/>
      <c r="AF69" s="212"/>
      <c r="AG69" s="212" t="s">
        <v>126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9"/>
      <c r="B70" s="220"/>
      <c r="C70" s="261" t="s">
        <v>190</v>
      </c>
      <c r="D70" s="224"/>
      <c r="E70" s="225">
        <v>2.298</v>
      </c>
      <c r="F70" s="222"/>
      <c r="G70" s="222"/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12"/>
      <c r="Z70" s="212"/>
      <c r="AA70" s="212"/>
      <c r="AB70" s="212"/>
      <c r="AC70" s="212"/>
      <c r="AD70" s="212"/>
      <c r="AE70" s="212"/>
      <c r="AF70" s="212"/>
      <c r="AG70" s="212" t="s">
        <v>126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9"/>
      <c r="B71" s="220"/>
      <c r="C71" s="261" t="s">
        <v>191</v>
      </c>
      <c r="D71" s="224"/>
      <c r="E71" s="225">
        <v>1.113</v>
      </c>
      <c r="F71" s="222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12"/>
      <c r="Z71" s="212"/>
      <c r="AA71" s="212"/>
      <c r="AB71" s="212"/>
      <c r="AC71" s="212"/>
      <c r="AD71" s="212"/>
      <c r="AE71" s="212"/>
      <c r="AF71" s="212"/>
      <c r="AG71" s="212" t="s">
        <v>126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9"/>
      <c r="B72" s="220"/>
      <c r="C72" s="261" t="s">
        <v>192</v>
      </c>
      <c r="D72" s="224"/>
      <c r="E72" s="225">
        <v>7.8434999999999997</v>
      </c>
      <c r="F72" s="222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12"/>
      <c r="Z72" s="212"/>
      <c r="AA72" s="212"/>
      <c r="AB72" s="212"/>
      <c r="AC72" s="212"/>
      <c r="AD72" s="212"/>
      <c r="AE72" s="212"/>
      <c r="AF72" s="212"/>
      <c r="AG72" s="212" t="s">
        <v>126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9"/>
      <c r="B73" s="220"/>
      <c r="C73" s="261" t="s">
        <v>193</v>
      </c>
      <c r="D73" s="224"/>
      <c r="E73" s="225">
        <v>1.131</v>
      </c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12"/>
      <c r="Z73" s="212"/>
      <c r="AA73" s="212"/>
      <c r="AB73" s="212"/>
      <c r="AC73" s="212"/>
      <c r="AD73" s="212"/>
      <c r="AE73" s="212"/>
      <c r="AF73" s="212"/>
      <c r="AG73" s="212" t="s">
        <v>126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9"/>
      <c r="B74" s="220"/>
      <c r="C74" s="261" t="s">
        <v>194</v>
      </c>
      <c r="D74" s="224"/>
      <c r="E74" s="225">
        <v>4.6020000000000003</v>
      </c>
      <c r="F74" s="222"/>
      <c r="G74" s="222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12"/>
      <c r="Z74" s="212"/>
      <c r="AA74" s="212"/>
      <c r="AB74" s="212"/>
      <c r="AC74" s="212"/>
      <c r="AD74" s="212"/>
      <c r="AE74" s="212"/>
      <c r="AF74" s="212"/>
      <c r="AG74" s="212" t="s">
        <v>126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x14ac:dyDescent="0.2">
      <c r="A75" s="231" t="s">
        <v>113</v>
      </c>
      <c r="B75" s="232" t="s">
        <v>64</v>
      </c>
      <c r="C75" s="258" t="s">
        <v>65</v>
      </c>
      <c r="D75" s="233"/>
      <c r="E75" s="234"/>
      <c r="F75" s="235"/>
      <c r="G75" s="235">
        <f>SUMIF(AG76:AG93,"&lt;&gt;NOR",G76:G93)</f>
        <v>0</v>
      </c>
      <c r="H75" s="235"/>
      <c r="I75" s="235">
        <f>SUM(I76:I93)</f>
        <v>0</v>
      </c>
      <c r="J75" s="235"/>
      <c r="K75" s="235">
        <f>SUM(K76:K93)</f>
        <v>0</v>
      </c>
      <c r="L75" s="235"/>
      <c r="M75" s="235">
        <f>SUM(M76:M93)</f>
        <v>0</v>
      </c>
      <c r="N75" s="235"/>
      <c r="O75" s="235">
        <f>SUM(O76:O93)</f>
        <v>0.14000000000000001</v>
      </c>
      <c r="P75" s="235"/>
      <c r="Q75" s="235">
        <f>SUM(Q76:Q93)</f>
        <v>0</v>
      </c>
      <c r="R75" s="235"/>
      <c r="S75" s="235"/>
      <c r="T75" s="236"/>
      <c r="U75" s="230"/>
      <c r="V75" s="230">
        <f>SUM(V76:V93)</f>
        <v>4.76</v>
      </c>
      <c r="W75" s="230"/>
      <c r="X75" s="230"/>
      <c r="AG75" t="s">
        <v>114</v>
      </c>
    </row>
    <row r="76" spans="1:60" ht="22.5" outlineLevel="1" x14ac:dyDescent="0.2">
      <c r="A76" s="237">
        <v>6</v>
      </c>
      <c r="B76" s="238" t="s">
        <v>195</v>
      </c>
      <c r="C76" s="259" t="s">
        <v>196</v>
      </c>
      <c r="D76" s="239" t="s">
        <v>158</v>
      </c>
      <c r="E76" s="240">
        <v>11.205</v>
      </c>
      <c r="F76" s="241"/>
      <c r="G76" s="242">
        <f>ROUND(E76*F76,2)</f>
        <v>0</v>
      </c>
      <c r="H76" s="241"/>
      <c r="I76" s="242">
        <f>ROUND(E76*H76,2)</f>
        <v>0</v>
      </c>
      <c r="J76" s="241"/>
      <c r="K76" s="242">
        <f>ROUND(E76*J76,2)</f>
        <v>0</v>
      </c>
      <c r="L76" s="242">
        <v>21</v>
      </c>
      <c r="M76" s="242">
        <f>G76*(1+L76/100)</f>
        <v>0</v>
      </c>
      <c r="N76" s="242">
        <v>7.4599999999999996E-3</v>
      </c>
      <c r="O76" s="242">
        <f>ROUND(E76*N76,2)</f>
        <v>0.08</v>
      </c>
      <c r="P76" s="242">
        <v>0</v>
      </c>
      <c r="Q76" s="242">
        <f>ROUND(E76*P76,2)</f>
        <v>0</v>
      </c>
      <c r="R76" s="242" t="s">
        <v>118</v>
      </c>
      <c r="S76" s="242" t="s">
        <v>119</v>
      </c>
      <c r="T76" s="243" t="s">
        <v>120</v>
      </c>
      <c r="U76" s="222">
        <v>0.42499999999999999</v>
      </c>
      <c r="V76" s="222">
        <f>ROUND(E76*U76,2)</f>
        <v>4.76</v>
      </c>
      <c r="W76" s="222"/>
      <c r="X76" s="222" t="s">
        <v>121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122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2.5" outlineLevel="1" x14ac:dyDescent="0.2">
      <c r="A77" s="219"/>
      <c r="B77" s="220"/>
      <c r="C77" s="260" t="s">
        <v>197</v>
      </c>
      <c r="D77" s="245"/>
      <c r="E77" s="245"/>
      <c r="F77" s="245"/>
      <c r="G77" s="245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12"/>
      <c r="Z77" s="212"/>
      <c r="AA77" s="212"/>
      <c r="AB77" s="212"/>
      <c r="AC77" s="212"/>
      <c r="AD77" s="212"/>
      <c r="AE77" s="212"/>
      <c r="AF77" s="212"/>
      <c r="AG77" s="212" t="s">
        <v>124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44" t="str">
        <f>C77</f>
        <v>a poloplastických hmot na montážní pěnu, zapravení omítky pod parapetem, těsnění spáry mezi parapetem a rámem okna, dodávka silikonu.</v>
      </c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9"/>
      <c r="B78" s="220"/>
      <c r="C78" s="261" t="s">
        <v>198</v>
      </c>
      <c r="D78" s="224"/>
      <c r="E78" s="225">
        <v>0.875</v>
      </c>
      <c r="F78" s="222"/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12"/>
      <c r="Z78" s="212"/>
      <c r="AA78" s="212"/>
      <c r="AB78" s="212"/>
      <c r="AC78" s="212"/>
      <c r="AD78" s="212"/>
      <c r="AE78" s="212"/>
      <c r="AF78" s="212"/>
      <c r="AG78" s="212" t="s">
        <v>126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9"/>
      <c r="B79" s="220"/>
      <c r="C79" s="261" t="s">
        <v>199</v>
      </c>
      <c r="D79" s="224"/>
      <c r="E79" s="225">
        <v>0.875</v>
      </c>
      <c r="F79" s="222"/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12"/>
      <c r="Z79" s="212"/>
      <c r="AA79" s="212"/>
      <c r="AB79" s="212"/>
      <c r="AC79" s="212"/>
      <c r="AD79" s="212"/>
      <c r="AE79" s="212"/>
      <c r="AF79" s="212"/>
      <c r="AG79" s="212" t="s">
        <v>126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9"/>
      <c r="B80" s="220"/>
      <c r="C80" s="261" t="s">
        <v>200</v>
      </c>
      <c r="D80" s="224"/>
      <c r="E80" s="225">
        <v>5.7450000000000001</v>
      </c>
      <c r="F80" s="222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12"/>
      <c r="Z80" s="212"/>
      <c r="AA80" s="212"/>
      <c r="AB80" s="212"/>
      <c r="AC80" s="212"/>
      <c r="AD80" s="212"/>
      <c r="AE80" s="212"/>
      <c r="AF80" s="212"/>
      <c r="AG80" s="212" t="s">
        <v>126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9"/>
      <c r="B81" s="220"/>
      <c r="C81" s="261" t="s">
        <v>201</v>
      </c>
      <c r="D81" s="224"/>
      <c r="E81" s="225">
        <v>3.71</v>
      </c>
      <c r="F81" s="222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12"/>
      <c r="Z81" s="212"/>
      <c r="AA81" s="212"/>
      <c r="AB81" s="212"/>
      <c r="AC81" s="212"/>
      <c r="AD81" s="212"/>
      <c r="AE81" s="212"/>
      <c r="AF81" s="212"/>
      <c r="AG81" s="212" t="s">
        <v>126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ht="22.5" outlineLevel="1" x14ac:dyDescent="0.2">
      <c r="A82" s="246">
        <v>7</v>
      </c>
      <c r="B82" s="247" t="s">
        <v>202</v>
      </c>
      <c r="C82" s="262" t="s">
        <v>203</v>
      </c>
      <c r="D82" s="248" t="s">
        <v>204</v>
      </c>
      <c r="E82" s="249">
        <v>3</v>
      </c>
      <c r="F82" s="250"/>
      <c r="G82" s="251">
        <f>ROUND(E82*F82,2)</f>
        <v>0</v>
      </c>
      <c r="H82" s="250"/>
      <c r="I82" s="251">
        <f>ROUND(E82*H82,2)</f>
        <v>0</v>
      </c>
      <c r="J82" s="250"/>
      <c r="K82" s="251">
        <f>ROUND(E82*J82,2)</f>
        <v>0</v>
      </c>
      <c r="L82" s="251">
        <v>21</v>
      </c>
      <c r="M82" s="251">
        <f>G82*(1+L82/100)</f>
        <v>0</v>
      </c>
      <c r="N82" s="251">
        <v>0</v>
      </c>
      <c r="O82" s="251">
        <f>ROUND(E82*N82,2)</f>
        <v>0</v>
      </c>
      <c r="P82" s="251">
        <v>0</v>
      </c>
      <c r="Q82" s="251">
        <f>ROUND(E82*P82,2)</f>
        <v>0</v>
      </c>
      <c r="R82" s="251"/>
      <c r="S82" s="251" t="s">
        <v>205</v>
      </c>
      <c r="T82" s="252" t="s">
        <v>206</v>
      </c>
      <c r="U82" s="222">
        <v>0</v>
      </c>
      <c r="V82" s="222">
        <f>ROUND(E82*U82,2)</f>
        <v>0</v>
      </c>
      <c r="W82" s="222"/>
      <c r="X82" s="222" t="s">
        <v>121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122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2.5" outlineLevel="1" x14ac:dyDescent="0.2">
      <c r="A83" s="246">
        <v>8</v>
      </c>
      <c r="B83" s="247" t="s">
        <v>207</v>
      </c>
      <c r="C83" s="262" t="s">
        <v>208</v>
      </c>
      <c r="D83" s="248" t="s">
        <v>204</v>
      </c>
      <c r="E83" s="249">
        <v>1</v>
      </c>
      <c r="F83" s="250"/>
      <c r="G83" s="251">
        <f>ROUND(E83*F83,2)</f>
        <v>0</v>
      </c>
      <c r="H83" s="250"/>
      <c r="I83" s="251">
        <f>ROUND(E83*H83,2)</f>
        <v>0</v>
      </c>
      <c r="J83" s="250"/>
      <c r="K83" s="251">
        <f>ROUND(E83*J83,2)</f>
        <v>0</v>
      </c>
      <c r="L83" s="251">
        <v>21</v>
      </c>
      <c r="M83" s="251">
        <f>G83*(1+L83/100)</f>
        <v>0</v>
      </c>
      <c r="N83" s="251">
        <v>0</v>
      </c>
      <c r="O83" s="251">
        <f>ROUND(E83*N83,2)</f>
        <v>0</v>
      </c>
      <c r="P83" s="251">
        <v>0</v>
      </c>
      <c r="Q83" s="251">
        <f>ROUND(E83*P83,2)</f>
        <v>0</v>
      </c>
      <c r="R83" s="251"/>
      <c r="S83" s="251" t="s">
        <v>205</v>
      </c>
      <c r="T83" s="252" t="s">
        <v>206</v>
      </c>
      <c r="U83" s="222">
        <v>0</v>
      </c>
      <c r="V83" s="222">
        <f>ROUND(E83*U83,2)</f>
        <v>0</v>
      </c>
      <c r="W83" s="222"/>
      <c r="X83" s="222" t="s">
        <v>121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122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2.5" outlineLevel="1" x14ac:dyDescent="0.2">
      <c r="A84" s="246">
        <v>9</v>
      </c>
      <c r="B84" s="247" t="s">
        <v>209</v>
      </c>
      <c r="C84" s="262" t="s">
        <v>210</v>
      </c>
      <c r="D84" s="248" t="s">
        <v>204</v>
      </c>
      <c r="E84" s="249">
        <v>1</v>
      </c>
      <c r="F84" s="250"/>
      <c r="G84" s="251">
        <f>ROUND(E84*F84,2)</f>
        <v>0</v>
      </c>
      <c r="H84" s="250"/>
      <c r="I84" s="251">
        <f>ROUND(E84*H84,2)</f>
        <v>0</v>
      </c>
      <c r="J84" s="250"/>
      <c r="K84" s="251">
        <f>ROUND(E84*J84,2)</f>
        <v>0</v>
      </c>
      <c r="L84" s="251">
        <v>21</v>
      </c>
      <c r="M84" s="251">
        <f>G84*(1+L84/100)</f>
        <v>0</v>
      </c>
      <c r="N84" s="251">
        <v>0</v>
      </c>
      <c r="O84" s="251">
        <f>ROUND(E84*N84,2)</f>
        <v>0</v>
      </c>
      <c r="P84" s="251">
        <v>0</v>
      </c>
      <c r="Q84" s="251">
        <f>ROUND(E84*P84,2)</f>
        <v>0</v>
      </c>
      <c r="R84" s="251"/>
      <c r="S84" s="251" t="s">
        <v>205</v>
      </c>
      <c r="T84" s="252" t="s">
        <v>206</v>
      </c>
      <c r="U84" s="222">
        <v>0</v>
      </c>
      <c r="V84" s="222">
        <f>ROUND(E84*U84,2)</f>
        <v>0</v>
      </c>
      <c r="W84" s="222"/>
      <c r="X84" s="222" t="s">
        <v>121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122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2.5" outlineLevel="1" x14ac:dyDescent="0.2">
      <c r="A85" s="246">
        <v>10</v>
      </c>
      <c r="B85" s="247" t="s">
        <v>211</v>
      </c>
      <c r="C85" s="262" t="s">
        <v>212</v>
      </c>
      <c r="D85" s="248" t="s">
        <v>204</v>
      </c>
      <c r="E85" s="249">
        <v>3</v>
      </c>
      <c r="F85" s="250"/>
      <c r="G85" s="251">
        <f>ROUND(E85*F85,2)</f>
        <v>0</v>
      </c>
      <c r="H85" s="250"/>
      <c r="I85" s="251">
        <f>ROUND(E85*H85,2)</f>
        <v>0</v>
      </c>
      <c r="J85" s="250"/>
      <c r="K85" s="251">
        <f>ROUND(E85*J85,2)</f>
        <v>0</v>
      </c>
      <c r="L85" s="251">
        <v>21</v>
      </c>
      <c r="M85" s="251">
        <f>G85*(1+L85/100)</f>
        <v>0</v>
      </c>
      <c r="N85" s="251">
        <v>0</v>
      </c>
      <c r="O85" s="251">
        <f>ROUND(E85*N85,2)</f>
        <v>0</v>
      </c>
      <c r="P85" s="251">
        <v>0</v>
      </c>
      <c r="Q85" s="251">
        <f>ROUND(E85*P85,2)</f>
        <v>0</v>
      </c>
      <c r="R85" s="251"/>
      <c r="S85" s="251" t="s">
        <v>205</v>
      </c>
      <c r="T85" s="252" t="s">
        <v>206</v>
      </c>
      <c r="U85" s="222">
        <v>0</v>
      </c>
      <c r="V85" s="222">
        <f>ROUND(E85*U85,2)</f>
        <v>0</v>
      </c>
      <c r="W85" s="222"/>
      <c r="X85" s="222" t="s">
        <v>121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122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2.5" outlineLevel="1" x14ac:dyDescent="0.2">
      <c r="A86" s="246">
        <v>11</v>
      </c>
      <c r="B86" s="247" t="s">
        <v>213</v>
      </c>
      <c r="C86" s="262" t="s">
        <v>214</v>
      </c>
      <c r="D86" s="248" t="s">
        <v>204</v>
      </c>
      <c r="E86" s="249">
        <v>1</v>
      </c>
      <c r="F86" s="250"/>
      <c r="G86" s="251">
        <f>ROUND(E86*F86,2)</f>
        <v>0</v>
      </c>
      <c r="H86" s="250"/>
      <c r="I86" s="251">
        <f>ROUND(E86*H86,2)</f>
        <v>0</v>
      </c>
      <c r="J86" s="250"/>
      <c r="K86" s="251">
        <f>ROUND(E86*J86,2)</f>
        <v>0</v>
      </c>
      <c r="L86" s="251">
        <v>21</v>
      </c>
      <c r="M86" s="251">
        <f>G86*(1+L86/100)</f>
        <v>0</v>
      </c>
      <c r="N86" s="251">
        <v>0</v>
      </c>
      <c r="O86" s="251">
        <f>ROUND(E86*N86,2)</f>
        <v>0</v>
      </c>
      <c r="P86" s="251">
        <v>0</v>
      </c>
      <c r="Q86" s="251">
        <f>ROUND(E86*P86,2)</f>
        <v>0</v>
      </c>
      <c r="R86" s="251"/>
      <c r="S86" s="251" t="s">
        <v>205</v>
      </c>
      <c r="T86" s="252" t="s">
        <v>206</v>
      </c>
      <c r="U86" s="222">
        <v>0</v>
      </c>
      <c r="V86" s="222">
        <f>ROUND(E86*U86,2)</f>
        <v>0</v>
      </c>
      <c r="W86" s="222"/>
      <c r="X86" s="222" t="s">
        <v>121</v>
      </c>
      <c r="Y86" s="212"/>
      <c r="Z86" s="212"/>
      <c r="AA86" s="212"/>
      <c r="AB86" s="212"/>
      <c r="AC86" s="212"/>
      <c r="AD86" s="212"/>
      <c r="AE86" s="212"/>
      <c r="AF86" s="212"/>
      <c r="AG86" s="212" t="s">
        <v>122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2.5" outlineLevel="1" x14ac:dyDescent="0.2">
      <c r="A87" s="246">
        <v>12</v>
      </c>
      <c r="B87" s="247" t="s">
        <v>215</v>
      </c>
      <c r="C87" s="262" t="s">
        <v>216</v>
      </c>
      <c r="D87" s="248" t="s">
        <v>204</v>
      </c>
      <c r="E87" s="249">
        <v>1</v>
      </c>
      <c r="F87" s="250"/>
      <c r="G87" s="251">
        <f>ROUND(E87*F87,2)</f>
        <v>0</v>
      </c>
      <c r="H87" s="250"/>
      <c r="I87" s="251">
        <f>ROUND(E87*H87,2)</f>
        <v>0</v>
      </c>
      <c r="J87" s="250"/>
      <c r="K87" s="251">
        <f>ROUND(E87*J87,2)</f>
        <v>0</v>
      </c>
      <c r="L87" s="251">
        <v>21</v>
      </c>
      <c r="M87" s="251">
        <f>G87*(1+L87/100)</f>
        <v>0</v>
      </c>
      <c r="N87" s="251">
        <v>0</v>
      </c>
      <c r="O87" s="251">
        <f>ROUND(E87*N87,2)</f>
        <v>0</v>
      </c>
      <c r="P87" s="251">
        <v>0</v>
      </c>
      <c r="Q87" s="251">
        <f>ROUND(E87*P87,2)</f>
        <v>0</v>
      </c>
      <c r="R87" s="251"/>
      <c r="S87" s="251" t="s">
        <v>205</v>
      </c>
      <c r="T87" s="252" t="s">
        <v>206</v>
      </c>
      <c r="U87" s="222">
        <v>0</v>
      </c>
      <c r="V87" s="222">
        <f>ROUND(E87*U87,2)</f>
        <v>0</v>
      </c>
      <c r="W87" s="222"/>
      <c r="X87" s="222" t="s">
        <v>121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122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22.5" outlineLevel="1" x14ac:dyDescent="0.2">
      <c r="A88" s="246">
        <v>13</v>
      </c>
      <c r="B88" s="247" t="s">
        <v>217</v>
      </c>
      <c r="C88" s="262" t="s">
        <v>218</v>
      </c>
      <c r="D88" s="248" t="s">
        <v>204</v>
      </c>
      <c r="E88" s="249">
        <v>1</v>
      </c>
      <c r="F88" s="250"/>
      <c r="G88" s="251">
        <f>ROUND(E88*F88,2)</f>
        <v>0</v>
      </c>
      <c r="H88" s="250"/>
      <c r="I88" s="251">
        <f>ROUND(E88*H88,2)</f>
        <v>0</v>
      </c>
      <c r="J88" s="250"/>
      <c r="K88" s="251">
        <f>ROUND(E88*J88,2)</f>
        <v>0</v>
      </c>
      <c r="L88" s="251">
        <v>21</v>
      </c>
      <c r="M88" s="251">
        <f>G88*(1+L88/100)</f>
        <v>0</v>
      </c>
      <c r="N88" s="251">
        <v>0</v>
      </c>
      <c r="O88" s="251">
        <f>ROUND(E88*N88,2)</f>
        <v>0</v>
      </c>
      <c r="P88" s="251">
        <v>0</v>
      </c>
      <c r="Q88" s="251">
        <f>ROUND(E88*P88,2)</f>
        <v>0</v>
      </c>
      <c r="R88" s="251"/>
      <c r="S88" s="251" t="s">
        <v>205</v>
      </c>
      <c r="T88" s="252" t="s">
        <v>206</v>
      </c>
      <c r="U88" s="222">
        <v>0</v>
      </c>
      <c r="V88" s="222">
        <f>ROUND(E88*U88,2)</f>
        <v>0</v>
      </c>
      <c r="W88" s="222"/>
      <c r="X88" s="222" t="s">
        <v>121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122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2.5" outlineLevel="1" x14ac:dyDescent="0.2">
      <c r="A89" s="246">
        <v>14</v>
      </c>
      <c r="B89" s="247" t="s">
        <v>219</v>
      </c>
      <c r="C89" s="262" t="s">
        <v>220</v>
      </c>
      <c r="D89" s="248" t="s">
        <v>204</v>
      </c>
      <c r="E89" s="249">
        <v>1</v>
      </c>
      <c r="F89" s="250"/>
      <c r="G89" s="251">
        <f>ROUND(E89*F89,2)</f>
        <v>0</v>
      </c>
      <c r="H89" s="250"/>
      <c r="I89" s="251">
        <f>ROUND(E89*H89,2)</f>
        <v>0</v>
      </c>
      <c r="J89" s="250"/>
      <c r="K89" s="251">
        <f>ROUND(E89*J89,2)</f>
        <v>0</v>
      </c>
      <c r="L89" s="251">
        <v>21</v>
      </c>
      <c r="M89" s="251">
        <f>G89*(1+L89/100)</f>
        <v>0</v>
      </c>
      <c r="N89" s="251">
        <v>0</v>
      </c>
      <c r="O89" s="251">
        <f>ROUND(E89*N89,2)</f>
        <v>0</v>
      </c>
      <c r="P89" s="251">
        <v>0</v>
      </c>
      <c r="Q89" s="251">
        <f>ROUND(E89*P89,2)</f>
        <v>0</v>
      </c>
      <c r="R89" s="251"/>
      <c r="S89" s="251" t="s">
        <v>205</v>
      </c>
      <c r="T89" s="252" t="s">
        <v>206</v>
      </c>
      <c r="U89" s="222">
        <v>0</v>
      </c>
      <c r="V89" s="222">
        <f>ROUND(E89*U89,2)</f>
        <v>0</v>
      </c>
      <c r="W89" s="222"/>
      <c r="X89" s="222" t="s">
        <v>121</v>
      </c>
      <c r="Y89" s="212"/>
      <c r="Z89" s="212"/>
      <c r="AA89" s="212"/>
      <c r="AB89" s="212"/>
      <c r="AC89" s="212"/>
      <c r="AD89" s="212"/>
      <c r="AE89" s="212"/>
      <c r="AF89" s="212"/>
      <c r="AG89" s="212" t="s">
        <v>122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2.5" outlineLevel="1" x14ac:dyDescent="0.2">
      <c r="A90" s="246">
        <v>15</v>
      </c>
      <c r="B90" s="247" t="s">
        <v>221</v>
      </c>
      <c r="C90" s="262" t="s">
        <v>222</v>
      </c>
      <c r="D90" s="248" t="s">
        <v>204</v>
      </c>
      <c r="E90" s="249">
        <v>4</v>
      </c>
      <c r="F90" s="250"/>
      <c r="G90" s="251">
        <f>ROUND(E90*F90,2)</f>
        <v>0</v>
      </c>
      <c r="H90" s="250"/>
      <c r="I90" s="251">
        <f>ROUND(E90*H90,2)</f>
        <v>0</v>
      </c>
      <c r="J90" s="250"/>
      <c r="K90" s="251">
        <f>ROUND(E90*J90,2)</f>
        <v>0</v>
      </c>
      <c r="L90" s="251">
        <v>21</v>
      </c>
      <c r="M90" s="251">
        <f>G90*(1+L90/100)</f>
        <v>0</v>
      </c>
      <c r="N90" s="251">
        <v>0</v>
      </c>
      <c r="O90" s="251">
        <f>ROUND(E90*N90,2)</f>
        <v>0</v>
      </c>
      <c r="P90" s="251">
        <v>0</v>
      </c>
      <c r="Q90" s="251">
        <f>ROUND(E90*P90,2)</f>
        <v>0</v>
      </c>
      <c r="R90" s="251"/>
      <c r="S90" s="251" t="s">
        <v>205</v>
      </c>
      <c r="T90" s="252" t="s">
        <v>206</v>
      </c>
      <c r="U90" s="222">
        <v>0</v>
      </c>
      <c r="V90" s="222">
        <f>ROUND(E90*U90,2)</f>
        <v>0</v>
      </c>
      <c r="W90" s="222"/>
      <c r="X90" s="222" t="s">
        <v>121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122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22.5" outlineLevel="1" x14ac:dyDescent="0.2">
      <c r="A91" s="237">
        <v>16</v>
      </c>
      <c r="B91" s="238" t="s">
        <v>223</v>
      </c>
      <c r="C91" s="259" t="s">
        <v>224</v>
      </c>
      <c r="D91" s="239" t="s">
        <v>158</v>
      </c>
      <c r="E91" s="240">
        <v>13.446</v>
      </c>
      <c r="F91" s="241"/>
      <c r="G91" s="242">
        <f>ROUND(E91*F91,2)</f>
        <v>0</v>
      </c>
      <c r="H91" s="241"/>
      <c r="I91" s="242">
        <f>ROUND(E91*H91,2)</f>
        <v>0</v>
      </c>
      <c r="J91" s="241"/>
      <c r="K91" s="242">
        <f>ROUND(E91*J91,2)</f>
        <v>0</v>
      </c>
      <c r="L91" s="242">
        <v>21</v>
      </c>
      <c r="M91" s="242">
        <f>G91*(1+L91/100)</f>
        <v>0</v>
      </c>
      <c r="N91" s="242">
        <v>4.2500000000000003E-3</v>
      </c>
      <c r="O91" s="242">
        <f>ROUND(E91*N91,2)</f>
        <v>0.06</v>
      </c>
      <c r="P91" s="242">
        <v>0</v>
      </c>
      <c r="Q91" s="242">
        <f>ROUND(E91*P91,2)</f>
        <v>0</v>
      </c>
      <c r="R91" s="242" t="s">
        <v>225</v>
      </c>
      <c r="S91" s="242" t="s">
        <v>119</v>
      </c>
      <c r="T91" s="243" t="s">
        <v>120</v>
      </c>
      <c r="U91" s="222">
        <v>0</v>
      </c>
      <c r="V91" s="222">
        <f>ROUND(E91*U91,2)</f>
        <v>0</v>
      </c>
      <c r="W91" s="222"/>
      <c r="X91" s="222" t="s">
        <v>226</v>
      </c>
      <c r="Y91" s="212"/>
      <c r="Z91" s="212"/>
      <c r="AA91" s="212"/>
      <c r="AB91" s="212"/>
      <c r="AC91" s="212"/>
      <c r="AD91" s="212"/>
      <c r="AE91" s="212"/>
      <c r="AF91" s="212"/>
      <c r="AG91" s="212" t="s">
        <v>227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9"/>
      <c r="B92" s="220"/>
      <c r="C92" s="261" t="s">
        <v>228</v>
      </c>
      <c r="D92" s="224"/>
      <c r="E92" s="225">
        <v>11.205</v>
      </c>
      <c r="F92" s="222"/>
      <c r="G92" s="222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12"/>
      <c r="Z92" s="212"/>
      <c r="AA92" s="212"/>
      <c r="AB92" s="212"/>
      <c r="AC92" s="212"/>
      <c r="AD92" s="212"/>
      <c r="AE92" s="212"/>
      <c r="AF92" s="212"/>
      <c r="AG92" s="212" t="s">
        <v>126</v>
      </c>
      <c r="AH92" s="212">
        <v>5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9"/>
      <c r="B93" s="220"/>
      <c r="C93" s="263" t="s">
        <v>229</v>
      </c>
      <c r="D93" s="226"/>
      <c r="E93" s="227">
        <v>2.2410000000000001</v>
      </c>
      <c r="F93" s="222"/>
      <c r="G93" s="222"/>
      <c r="H93" s="222"/>
      <c r="I93" s="222"/>
      <c r="J93" s="222"/>
      <c r="K93" s="222"/>
      <c r="L93" s="222"/>
      <c r="M93" s="222"/>
      <c r="N93" s="222"/>
      <c r="O93" s="222"/>
      <c r="P93" s="222"/>
      <c r="Q93" s="222"/>
      <c r="R93" s="222"/>
      <c r="S93" s="222"/>
      <c r="T93" s="222"/>
      <c r="U93" s="222"/>
      <c r="V93" s="222"/>
      <c r="W93" s="222"/>
      <c r="X93" s="222"/>
      <c r="Y93" s="212"/>
      <c r="Z93" s="212"/>
      <c r="AA93" s="212"/>
      <c r="AB93" s="212"/>
      <c r="AC93" s="212"/>
      <c r="AD93" s="212"/>
      <c r="AE93" s="212"/>
      <c r="AF93" s="212"/>
      <c r="AG93" s="212" t="s">
        <v>126</v>
      </c>
      <c r="AH93" s="212">
        <v>4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x14ac:dyDescent="0.2">
      <c r="A94" s="231" t="s">
        <v>113</v>
      </c>
      <c r="B94" s="232" t="s">
        <v>66</v>
      </c>
      <c r="C94" s="258" t="s">
        <v>67</v>
      </c>
      <c r="D94" s="233"/>
      <c r="E94" s="234"/>
      <c r="F94" s="235"/>
      <c r="G94" s="235">
        <f>SUMIF(AG95:AG141,"&lt;&gt;NOR",G95:G141)</f>
        <v>0</v>
      </c>
      <c r="H94" s="235"/>
      <c r="I94" s="235">
        <f>SUM(I95:I141)</f>
        <v>0</v>
      </c>
      <c r="J94" s="235"/>
      <c r="K94" s="235">
        <f>SUM(K95:K141)</f>
        <v>0</v>
      </c>
      <c r="L94" s="235"/>
      <c r="M94" s="235">
        <f>SUM(M95:M141)</f>
        <v>0</v>
      </c>
      <c r="N94" s="235"/>
      <c r="O94" s="235">
        <f>SUM(O95:O141)</f>
        <v>0</v>
      </c>
      <c r="P94" s="235"/>
      <c r="Q94" s="235">
        <f>SUM(Q95:Q141)</f>
        <v>0</v>
      </c>
      <c r="R94" s="235"/>
      <c r="S94" s="235"/>
      <c r="T94" s="236"/>
      <c r="U94" s="230"/>
      <c r="V94" s="230">
        <f>SUM(V95:V141)</f>
        <v>0</v>
      </c>
      <c r="W94" s="230"/>
      <c r="X94" s="230"/>
      <c r="AG94" t="s">
        <v>114</v>
      </c>
    </row>
    <row r="95" spans="1:60" ht="22.5" outlineLevel="1" x14ac:dyDescent="0.2">
      <c r="A95" s="246">
        <v>17</v>
      </c>
      <c r="B95" s="247" t="s">
        <v>230</v>
      </c>
      <c r="C95" s="262" t="s">
        <v>231</v>
      </c>
      <c r="D95" s="248" t="s">
        <v>204</v>
      </c>
      <c r="E95" s="249">
        <v>189</v>
      </c>
      <c r="F95" s="250"/>
      <c r="G95" s="251">
        <f>ROUND(E95*F95,2)</f>
        <v>0</v>
      </c>
      <c r="H95" s="250"/>
      <c r="I95" s="251">
        <f>ROUND(E95*H95,2)</f>
        <v>0</v>
      </c>
      <c r="J95" s="250"/>
      <c r="K95" s="251">
        <f>ROUND(E95*J95,2)</f>
        <v>0</v>
      </c>
      <c r="L95" s="251">
        <v>21</v>
      </c>
      <c r="M95" s="251">
        <f>G95*(1+L95/100)</f>
        <v>0</v>
      </c>
      <c r="N95" s="251">
        <v>0</v>
      </c>
      <c r="O95" s="251">
        <f>ROUND(E95*N95,2)</f>
        <v>0</v>
      </c>
      <c r="P95" s="251">
        <v>0</v>
      </c>
      <c r="Q95" s="251">
        <f>ROUND(E95*P95,2)</f>
        <v>0</v>
      </c>
      <c r="R95" s="251"/>
      <c r="S95" s="251" t="s">
        <v>205</v>
      </c>
      <c r="T95" s="252" t="s">
        <v>206</v>
      </c>
      <c r="U95" s="222">
        <v>0</v>
      </c>
      <c r="V95" s="222">
        <f>ROUND(E95*U95,2)</f>
        <v>0</v>
      </c>
      <c r="W95" s="222"/>
      <c r="X95" s="222" t="s">
        <v>121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122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ht="22.5" outlineLevel="1" x14ac:dyDescent="0.2">
      <c r="A96" s="246">
        <v>18</v>
      </c>
      <c r="B96" s="247" t="s">
        <v>232</v>
      </c>
      <c r="C96" s="262" t="s">
        <v>231</v>
      </c>
      <c r="D96" s="248" t="s">
        <v>204</v>
      </c>
      <c r="E96" s="249">
        <v>2</v>
      </c>
      <c r="F96" s="250"/>
      <c r="G96" s="251">
        <f>ROUND(E96*F96,2)</f>
        <v>0</v>
      </c>
      <c r="H96" s="250"/>
      <c r="I96" s="251">
        <f>ROUND(E96*H96,2)</f>
        <v>0</v>
      </c>
      <c r="J96" s="250"/>
      <c r="K96" s="251">
        <f>ROUND(E96*J96,2)</f>
        <v>0</v>
      </c>
      <c r="L96" s="251">
        <v>21</v>
      </c>
      <c r="M96" s="251">
        <f>G96*(1+L96/100)</f>
        <v>0</v>
      </c>
      <c r="N96" s="251">
        <v>0</v>
      </c>
      <c r="O96" s="251">
        <f>ROUND(E96*N96,2)</f>
        <v>0</v>
      </c>
      <c r="P96" s="251">
        <v>0</v>
      </c>
      <c r="Q96" s="251">
        <f>ROUND(E96*P96,2)</f>
        <v>0</v>
      </c>
      <c r="R96" s="251"/>
      <c r="S96" s="251" t="s">
        <v>205</v>
      </c>
      <c r="T96" s="252" t="s">
        <v>206</v>
      </c>
      <c r="U96" s="222">
        <v>0</v>
      </c>
      <c r="V96" s="222">
        <f>ROUND(E96*U96,2)</f>
        <v>0</v>
      </c>
      <c r="W96" s="222"/>
      <c r="X96" s="222" t="s">
        <v>121</v>
      </c>
      <c r="Y96" s="212"/>
      <c r="Z96" s="212"/>
      <c r="AA96" s="212"/>
      <c r="AB96" s="212"/>
      <c r="AC96" s="212"/>
      <c r="AD96" s="212"/>
      <c r="AE96" s="212"/>
      <c r="AF96" s="212"/>
      <c r="AG96" s="212" t="s">
        <v>122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46">
        <v>19</v>
      </c>
      <c r="B97" s="247" t="s">
        <v>233</v>
      </c>
      <c r="C97" s="262" t="s">
        <v>234</v>
      </c>
      <c r="D97" s="248" t="s">
        <v>204</v>
      </c>
      <c r="E97" s="249">
        <v>2</v>
      </c>
      <c r="F97" s="250"/>
      <c r="G97" s="251">
        <f>ROUND(E97*F97,2)</f>
        <v>0</v>
      </c>
      <c r="H97" s="250"/>
      <c r="I97" s="251">
        <f>ROUND(E97*H97,2)</f>
        <v>0</v>
      </c>
      <c r="J97" s="250"/>
      <c r="K97" s="251">
        <f>ROUND(E97*J97,2)</f>
        <v>0</v>
      </c>
      <c r="L97" s="251">
        <v>21</v>
      </c>
      <c r="M97" s="251">
        <f>G97*(1+L97/100)</f>
        <v>0</v>
      </c>
      <c r="N97" s="251">
        <v>0</v>
      </c>
      <c r="O97" s="251">
        <f>ROUND(E97*N97,2)</f>
        <v>0</v>
      </c>
      <c r="P97" s="251">
        <v>0</v>
      </c>
      <c r="Q97" s="251">
        <f>ROUND(E97*P97,2)</f>
        <v>0</v>
      </c>
      <c r="R97" s="251"/>
      <c r="S97" s="251" t="s">
        <v>205</v>
      </c>
      <c r="T97" s="252" t="s">
        <v>206</v>
      </c>
      <c r="U97" s="222">
        <v>0</v>
      </c>
      <c r="V97" s="222">
        <f>ROUND(E97*U97,2)</f>
        <v>0</v>
      </c>
      <c r="W97" s="222"/>
      <c r="X97" s="222" t="s">
        <v>121</v>
      </c>
      <c r="Y97" s="212"/>
      <c r="Z97" s="212"/>
      <c r="AA97" s="212"/>
      <c r="AB97" s="212"/>
      <c r="AC97" s="212"/>
      <c r="AD97" s="212"/>
      <c r="AE97" s="212"/>
      <c r="AF97" s="212"/>
      <c r="AG97" s="212" t="s">
        <v>122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ht="22.5" outlineLevel="1" x14ac:dyDescent="0.2">
      <c r="A98" s="246">
        <v>20</v>
      </c>
      <c r="B98" s="247" t="s">
        <v>235</v>
      </c>
      <c r="C98" s="262" t="s">
        <v>236</v>
      </c>
      <c r="D98" s="248" t="s">
        <v>204</v>
      </c>
      <c r="E98" s="249">
        <v>4</v>
      </c>
      <c r="F98" s="250"/>
      <c r="G98" s="251">
        <f>ROUND(E98*F98,2)</f>
        <v>0</v>
      </c>
      <c r="H98" s="250"/>
      <c r="I98" s="251">
        <f>ROUND(E98*H98,2)</f>
        <v>0</v>
      </c>
      <c r="J98" s="250"/>
      <c r="K98" s="251">
        <f>ROUND(E98*J98,2)</f>
        <v>0</v>
      </c>
      <c r="L98" s="251">
        <v>21</v>
      </c>
      <c r="M98" s="251">
        <f>G98*(1+L98/100)</f>
        <v>0</v>
      </c>
      <c r="N98" s="251">
        <v>0</v>
      </c>
      <c r="O98" s="251">
        <f>ROUND(E98*N98,2)</f>
        <v>0</v>
      </c>
      <c r="P98" s="251">
        <v>0</v>
      </c>
      <c r="Q98" s="251">
        <f>ROUND(E98*P98,2)</f>
        <v>0</v>
      </c>
      <c r="R98" s="251"/>
      <c r="S98" s="251" t="s">
        <v>205</v>
      </c>
      <c r="T98" s="252" t="s">
        <v>206</v>
      </c>
      <c r="U98" s="222">
        <v>0</v>
      </c>
      <c r="V98" s="222">
        <f>ROUND(E98*U98,2)</f>
        <v>0</v>
      </c>
      <c r="W98" s="222"/>
      <c r="X98" s="222" t="s">
        <v>121</v>
      </c>
      <c r="Y98" s="212"/>
      <c r="Z98" s="212"/>
      <c r="AA98" s="212"/>
      <c r="AB98" s="212"/>
      <c r="AC98" s="212"/>
      <c r="AD98" s="212"/>
      <c r="AE98" s="212"/>
      <c r="AF98" s="212"/>
      <c r="AG98" s="212" t="s">
        <v>122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37">
        <v>21</v>
      </c>
      <c r="B99" s="238" t="s">
        <v>237</v>
      </c>
      <c r="C99" s="259" t="s">
        <v>238</v>
      </c>
      <c r="D99" s="239" t="s">
        <v>204</v>
      </c>
      <c r="E99" s="240">
        <v>99</v>
      </c>
      <c r="F99" s="241"/>
      <c r="G99" s="242">
        <f>ROUND(E99*F99,2)</f>
        <v>0</v>
      </c>
      <c r="H99" s="241"/>
      <c r="I99" s="242">
        <f>ROUND(E99*H99,2)</f>
        <v>0</v>
      </c>
      <c r="J99" s="241"/>
      <c r="K99" s="242">
        <f>ROUND(E99*J99,2)</f>
        <v>0</v>
      </c>
      <c r="L99" s="242">
        <v>21</v>
      </c>
      <c r="M99" s="242">
        <f>G99*(1+L99/100)</f>
        <v>0</v>
      </c>
      <c r="N99" s="242">
        <v>0</v>
      </c>
      <c r="O99" s="242">
        <f>ROUND(E99*N99,2)</f>
        <v>0</v>
      </c>
      <c r="P99" s="242">
        <v>0</v>
      </c>
      <c r="Q99" s="242">
        <f>ROUND(E99*P99,2)</f>
        <v>0</v>
      </c>
      <c r="R99" s="242"/>
      <c r="S99" s="242" t="s">
        <v>205</v>
      </c>
      <c r="T99" s="243" t="s">
        <v>206</v>
      </c>
      <c r="U99" s="222">
        <v>0</v>
      </c>
      <c r="V99" s="222">
        <f>ROUND(E99*U99,2)</f>
        <v>0</v>
      </c>
      <c r="W99" s="222"/>
      <c r="X99" s="222" t="s">
        <v>121</v>
      </c>
      <c r="Y99" s="212"/>
      <c r="Z99" s="212"/>
      <c r="AA99" s="212"/>
      <c r="AB99" s="212"/>
      <c r="AC99" s="212"/>
      <c r="AD99" s="212"/>
      <c r="AE99" s="212"/>
      <c r="AF99" s="212"/>
      <c r="AG99" s="212" t="s">
        <v>122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9"/>
      <c r="B100" s="220"/>
      <c r="C100" s="264" t="s">
        <v>239</v>
      </c>
      <c r="D100" s="253"/>
      <c r="E100" s="253"/>
      <c r="F100" s="253"/>
      <c r="G100" s="253"/>
      <c r="H100" s="222"/>
      <c r="I100" s="222"/>
      <c r="J100" s="222"/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12"/>
      <c r="Z100" s="212"/>
      <c r="AA100" s="212"/>
      <c r="AB100" s="212"/>
      <c r="AC100" s="212"/>
      <c r="AD100" s="212"/>
      <c r="AE100" s="212"/>
      <c r="AF100" s="212"/>
      <c r="AG100" s="212" t="s">
        <v>240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9"/>
      <c r="B101" s="220"/>
      <c r="C101" s="265" t="s">
        <v>241</v>
      </c>
      <c r="D101" s="254"/>
      <c r="E101" s="254"/>
      <c r="F101" s="254"/>
      <c r="G101" s="254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12"/>
      <c r="Z101" s="212"/>
      <c r="AA101" s="212"/>
      <c r="AB101" s="212"/>
      <c r="AC101" s="212"/>
      <c r="AD101" s="212"/>
      <c r="AE101" s="212"/>
      <c r="AF101" s="212"/>
      <c r="AG101" s="212" t="s">
        <v>240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9"/>
      <c r="B102" s="220"/>
      <c r="C102" s="265" t="s">
        <v>242</v>
      </c>
      <c r="D102" s="254"/>
      <c r="E102" s="254"/>
      <c r="F102" s="254"/>
      <c r="G102" s="254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12"/>
      <c r="Z102" s="212"/>
      <c r="AA102" s="212"/>
      <c r="AB102" s="212"/>
      <c r="AC102" s="212"/>
      <c r="AD102" s="212"/>
      <c r="AE102" s="212"/>
      <c r="AF102" s="212"/>
      <c r="AG102" s="212" t="s">
        <v>240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9"/>
      <c r="B103" s="220"/>
      <c r="C103" s="265" t="s">
        <v>243</v>
      </c>
      <c r="D103" s="254"/>
      <c r="E103" s="254"/>
      <c r="F103" s="254"/>
      <c r="G103" s="254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12"/>
      <c r="Z103" s="212"/>
      <c r="AA103" s="212"/>
      <c r="AB103" s="212"/>
      <c r="AC103" s="212"/>
      <c r="AD103" s="212"/>
      <c r="AE103" s="212"/>
      <c r="AF103" s="212"/>
      <c r="AG103" s="212" t="s">
        <v>240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9"/>
      <c r="B104" s="220"/>
      <c r="C104" s="265" t="s">
        <v>244</v>
      </c>
      <c r="D104" s="254"/>
      <c r="E104" s="254"/>
      <c r="F104" s="254"/>
      <c r="G104" s="254"/>
      <c r="H104" s="222"/>
      <c r="I104" s="222"/>
      <c r="J104" s="222"/>
      <c r="K104" s="222"/>
      <c r="L104" s="222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  <c r="Y104" s="212"/>
      <c r="Z104" s="212"/>
      <c r="AA104" s="212"/>
      <c r="AB104" s="212"/>
      <c r="AC104" s="212"/>
      <c r="AD104" s="212"/>
      <c r="AE104" s="212"/>
      <c r="AF104" s="212"/>
      <c r="AG104" s="212" t="s">
        <v>240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9"/>
      <c r="B105" s="220"/>
      <c r="C105" s="265" t="s">
        <v>245</v>
      </c>
      <c r="D105" s="254"/>
      <c r="E105" s="254"/>
      <c r="F105" s="254"/>
      <c r="G105" s="254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12"/>
      <c r="Z105" s="212"/>
      <c r="AA105" s="212"/>
      <c r="AB105" s="212"/>
      <c r="AC105" s="212"/>
      <c r="AD105" s="212"/>
      <c r="AE105" s="212"/>
      <c r="AF105" s="212"/>
      <c r="AG105" s="212" t="s">
        <v>240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9"/>
      <c r="B106" s="220"/>
      <c r="C106" s="265" t="s">
        <v>246</v>
      </c>
      <c r="D106" s="254"/>
      <c r="E106" s="254"/>
      <c r="F106" s="254"/>
      <c r="G106" s="254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12"/>
      <c r="Z106" s="212"/>
      <c r="AA106" s="212"/>
      <c r="AB106" s="212"/>
      <c r="AC106" s="212"/>
      <c r="AD106" s="212"/>
      <c r="AE106" s="212"/>
      <c r="AF106" s="212"/>
      <c r="AG106" s="212" t="s">
        <v>240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9"/>
      <c r="B107" s="220"/>
      <c r="C107" s="265" t="s">
        <v>247</v>
      </c>
      <c r="D107" s="254"/>
      <c r="E107" s="254"/>
      <c r="F107" s="254"/>
      <c r="G107" s="254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12"/>
      <c r="Z107" s="212"/>
      <c r="AA107" s="212"/>
      <c r="AB107" s="212"/>
      <c r="AC107" s="212"/>
      <c r="AD107" s="212"/>
      <c r="AE107" s="212"/>
      <c r="AF107" s="212"/>
      <c r="AG107" s="212" t="s">
        <v>240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9"/>
      <c r="B108" s="220"/>
      <c r="C108" s="265" t="s">
        <v>248</v>
      </c>
      <c r="D108" s="254"/>
      <c r="E108" s="254"/>
      <c r="F108" s="254"/>
      <c r="G108" s="254"/>
      <c r="H108" s="222"/>
      <c r="I108" s="222"/>
      <c r="J108" s="222"/>
      <c r="K108" s="222"/>
      <c r="L108" s="222"/>
      <c r="M108" s="222"/>
      <c r="N108" s="222"/>
      <c r="O108" s="222"/>
      <c r="P108" s="222"/>
      <c r="Q108" s="222"/>
      <c r="R108" s="222"/>
      <c r="S108" s="222"/>
      <c r="T108" s="222"/>
      <c r="U108" s="222"/>
      <c r="V108" s="222"/>
      <c r="W108" s="222"/>
      <c r="X108" s="222"/>
      <c r="Y108" s="212"/>
      <c r="Z108" s="212"/>
      <c r="AA108" s="212"/>
      <c r="AB108" s="212"/>
      <c r="AC108" s="212"/>
      <c r="AD108" s="212"/>
      <c r="AE108" s="212"/>
      <c r="AF108" s="212"/>
      <c r="AG108" s="212" t="s">
        <v>240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9"/>
      <c r="B109" s="220"/>
      <c r="C109" s="265" t="s">
        <v>249</v>
      </c>
      <c r="D109" s="254"/>
      <c r="E109" s="254"/>
      <c r="F109" s="254"/>
      <c r="G109" s="254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12"/>
      <c r="Z109" s="212"/>
      <c r="AA109" s="212"/>
      <c r="AB109" s="212"/>
      <c r="AC109" s="212"/>
      <c r="AD109" s="212"/>
      <c r="AE109" s="212"/>
      <c r="AF109" s="212"/>
      <c r="AG109" s="212" t="s">
        <v>240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9"/>
      <c r="B110" s="220"/>
      <c r="C110" s="265" t="s">
        <v>250</v>
      </c>
      <c r="D110" s="254"/>
      <c r="E110" s="254"/>
      <c r="F110" s="254"/>
      <c r="G110" s="254"/>
      <c r="H110" s="222"/>
      <c r="I110" s="222"/>
      <c r="J110" s="222"/>
      <c r="K110" s="222"/>
      <c r="L110" s="222"/>
      <c r="M110" s="222"/>
      <c r="N110" s="222"/>
      <c r="O110" s="222"/>
      <c r="P110" s="222"/>
      <c r="Q110" s="222"/>
      <c r="R110" s="222"/>
      <c r="S110" s="222"/>
      <c r="T110" s="222"/>
      <c r="U110" s="222"/>
      <c r="V110" s="222"/>
      <c r="W110" s="222"/>
      <c r="X110" s="222"/>
      <c r="Y110" s="212"/>
      <c r="Z110" s="212"/>
      <c r="AA110" s="212"/>
      <c r="AB110" s="212"/>
      <c r="AC110" s="212"/>
      <c r="AD110" s="212"/>
      <c r="AE110" s="212"/>
      <c r="AF110" s="212"/>
      <c r="AG110" s="212" t="s">
        <v>240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9"/>
      <c r="B111" s="220"/>
      <c r="C111" s="265" t="s">
        <v>251</v>
      </c>
      <c r="D111" s="254"/>
      <c r="E111" s="254"/>
      <c r="F111" s="254"/>
      <c r="G111" s="254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12"/>
      <c r="Z111" s="212"/>
      <c r="AA111" s="212"/>
      <c r="AB111" s="212"/>
      <c r="AC111" s="212"/>
      <c r="AD111" s="212"/>
      <c r="AE111" s="212"/>
      <c r="AF111" s="212"/>
      <c r="AG111" s="212" t="s">
        <v>240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9"/>
      <c r="B112" s="220"/>
      <c r="C112" s="265" t="s">
        <v>252</v>
      </c>
      <c r="D112" s="254"/>
      <c r="E112" s="254"/>
      <c r="F112" s="254"/>
      <c r="G112" s="254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12"/>
      <c r="Z112" s="212"/>
      <c r="AA112" s="212"/>
      <c r="AB112" s="212"/>
      <c r="AC112" s="212"/>
      <c r="AD112" s="212"/>
      <c r="AE112" s="212"/>
      <c r="AF112" s="212"/>
      <c r="AG112" s="212" t="s">
        <v>240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9"/>
      <c r="B113" s="220"/>
      <c r="C113" s="265" t="s">
        <v>253</v>
      </c>
      <c r="D113" s="254"/>
      <c r="E113" s="254"/>
      <c r="F113" s="254"/>
      <c r="G113" s="254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12"/>
      <c r="Z113" s="212"/>
      <c r="AA113" s="212"/>
      <c r="AB113" s="212"/>
      <c r="AC113" s="212"/>
      <c r="AD113" s="212"/>
      <c r="AE113" s="212"/>
      <c r="AF113" s="212"/>
      <c r="AG113" s="212" t="s">
        <v>240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9"/>
      <c r="B114" s="220"/>
      <c r="C114" s="265" t="s">
        <v>254</v>
      </c>
      <c r="D114" s="254"/>
      <c r="E114" s="254"/>
      <c r="F114" s="254"/>
      <c r="G114" s="254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12"/>
      <c r="Z114" s="212"/>
      <c r="AA114" s="212"/>
      <c r="AB114" s="212"/>
      <c r="AC114" s="212"/>
      <c r="AD114" s="212"/>
      <c r="AE114" s="212"/>
      <c r="AF114" s="212"/>
      <c r="AG114" s="212" t="s">
        <v>240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9"/>
      <c r="B115" s="220"/>
      <c r="C115" s="265" t="s">
        <v>255</v>
      </c>
      <c r="D115" s="254"/>
      <c r="E115" s="254"/>
      <c r="F115" s="254"/>
      <c r="G115" s="254"/>
      <c r="H115" s="222"/>
      <c r="I115" s="222"/>
      <c r="J115" s="222"/>
      <c r="K115" s="222"/>
      <c r="L115" s="222"/>
      <c r="M115" s="222"/>
      <c r="N115" s="222"/>
      <c r="O115" s="222"/>
      <c r="P115" s="222"/>
      <c r="Q115" s="222"/>
      <c r="R115" s="222"/>
      <c r="S115" s="222"/>
      <c r="T115" s="222"/>
      <c r="U115" s="222"/>
      <c r="V115" s="222"/>
      <c r="W115" s="222"/>
      <c r="X115" s="222"/>
      <c r="Y115" s="212"/>
      <c r="Z115" s="212"/>
      <c r="AA115" s="212"/>
      <c r="AB115" s="212"/>
      <c r="AC115" s="212"/>
      <c r="AD115" s="212"/>
      <c r="AE115" s="212"/>
      <c r="AF115" s="212"/>
      <c r="AG115" s="212" t="s">
        <v>240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9"/>
      <c r="B116" s="220"/>
      <c r="C116" s="265" t="s">
        <v>252</v>
      </c>
      <c r="D116" s="254"/>
      <c r="E116" s="254"/>
      <c r="F116" s="254"/>
      <c r="G116" s="254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12"/>
      <c r="Z116" s="212"/>
      <c r="AA116" s="212"/>
      <c r="AB116" s="212"/>
      <c r="AC116" s="212"/>
      <c r="AD116" s="212"/>
      <c r="AE116" s="212"/>
      <c r="AF116" s="212"/>
      <c r="AG116" s="212" t="s">
        <v>240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9"/>
      <c r="B117" s="220"/>
      <c r="C117" s="265" t="s">
        <v>256</v>
      </c>
      <c r="D117" s="254"/>
      <c r="E117" s="254"/>
      <c r="F117" s="254"/>
      <c r="G117" s="254"/>
      <c r="H117" s="222"/>
      <c r="I117" s="222"/>
      <c r="J117" s="222"/>
      <c r="K117" s="222"/>
      <c r="L117" s="222"/>
      <c r="M117" s="222"/>
      <c r="N117" s="222"/>
      <c r="O117" s="222"/>
      <c r="P117" s="222"/>
      <c r="Q117" s="222"/>
      <c r="R117" s="222"/>
      <c r="S117" s="222"/>
      <c r="T117" s="222"/>
      <c r="U117" s="222"/>
      <c r="V117" s="222"/>
      <c r="W117" s="222"/>
      <c r="X117" s="222"/>
      <c r="Y117" s="212"/>
      <c r="Z117" s="212"/>
      <c r="AA117" s="212"/>
      <c r="AB117" s="212"/>
      <c r="AC117" s="212"/>
      <c r="AD117" s="212"/>
      <c r="AE117" s="212"/>
      <c r="AF117" s="212"/>
      <c r="AG117" s="212" t="s">
        <v>240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9"/>
      <c r="B118" s="220"/>
      <c r="C118" s="265" t="s">
        <v>257</v>
      </c>
      <c r="D118" s="254"/>
      <c r="E118" s="254"/>
      <c r="F118" s="254"/>
      <c r="G118" s="254"/>
      <c r="H118" s="222"/>
      <c r="I118" s="222"/>
      <c r="J118" s="222"/>
      <c r="K118" s="222"/>
      <c r="L118" s="222"/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  <c r="Y118" s="212"/>
      <c r="Z118" s="212"/>
      <c r="AA118" s="212"/>
      <c r="AB118" s="212"/>
      <c r="AC118" s="212"/>
      <c r="AD118" s="212"/>
      <c r="AE118" s="212"/>
      <c r="AF118" s="212"/>
      <c r="AG118" s="212" t="s">
        <v>240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9"/>
      <c r="B119" s="220"/>
      <c r="C119" s="265" t="s">
        <v>255</v>
      </c>
      <c r="D119" s="254"/>
      <c r="E119" s="254"/>
      <c r="F119" s="254"/>
      <c r="G119" s="254"/>
      <c r="H119" s="222"/>
      <c r="I119" s="222"/>
      <c r="J119" s="222"/>
      <c r="K119" s="222"/>
      <c r="L119" s="222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12"/>
      <c r="Z119" s="212"/>
      <c r="AA119" s="212"/>
      <c r="AB119" s="212"/>
      <c r="AC119" s="212"/>
      <c r="AD119" s="212"/>
      <c r="AE119" s="212"/>
      <c r="AF119" s="212"/>
      <c r="AG119" s="212" t="s">
        <v>240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9"/>
      <c r="B120" s="220"/>
      <c r="C120" s="265" t="s">
        <v>258</v>
      </c>
      <c r="D120" s="254"/>
      <c r="E120" s="254"/>
      <c r="F120" s="254"/>
      <c r="G120" s="254"/>
      <c r="H120" s="222"/>
      <c r="I120" s="222"/>
      <c r="J120" s="222"/>
      <c r="K120" s="222"/>
      <c r="L120" s="222"/>
      <c r="M120" s="222"/>
      <c r="N120" s="222"/>
      <c r="O120" s="222"/>
      <c r="P120" s="222"/>
      <c r="Q120" s="222"/>
      <c r="R120" s="222"/>
      <c r="S120" s="222"/>
      <c r="T120" s="222"/>
      <c r="U120" s="222"/>
      <c r="V120" s="222"/>
      <c r="W120" s="222"/>
      <c r="X120" s="222"/>
      <c r="Y120" s="212"/>
      <c r="Z120" s="212"/>
      <c r="AA120" s="212"/>
      <c r="AB120" s="212"/>
      <c r="AC120" s="212"/>
      <c r="AD120" s="212"/>
      <c r="AE120" s="212"/>
      <c r="AF120" s="212"/>
      <c r="AG120" s="212" t="s">
        <v>240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9"/>
      <c r="B121" s="220"/>
      <c r="C121" s="265" t="s">
        <v>259</v>
      </c>
      <c r="D121" s="254"/>
      <c r="E121" s="254"/>
      <c r="F121" s="254"/>
      <c r="G121" s="254"/>
      <c r="H121" s="222"/>
      <c r="I121" s="222"/>
      <c r="J121" s="222"/>
      <c r="K121" s="222"/>
      <c r="L121" s="222"/>
      <c r="M121" s="222"/>
      <c r="N121" s="222"/>
      <c r="O121" s="222"/>
      <c r="P121" s="222"/>
      <c r="Q121" s="222"/>
      <c r="R121" s="222"/>
      <c r="S121" s="222"/>
      <c r="T121" s="222"/>
      <c r="U121" s="222"/>
      <c r="V121" s="222"/>
      <c r="W121" s="222"/>
      <c r="X121" s="222"/>
      <c r="Y121" s="212"/>
      <c r="Z121" s="212"/>
      <c r="AA121" s="212"/>
      <c r="AB121" s="212"/>
      <c r="AC121" s="212"/>
      <c r="AD121" s="212"/>
      <c r="AE121" s="212"/>
      <c r="AF121" s="212"/>
      <c r="AG121" s="212" t="s">
        <v>240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9"/>
      <c r="B122" s="220"/>
      <c r="C122" s="265" t="s">
        <v>260</v>
      </c>
      <c r="D122" s="254"/>
      <c r="E122" s="254"/>
      <c r="F122" s="254"/>
      <c r="G122" s="254"/>
      <c r="H122" s="222"/>
      <c r="I122" s="222"/>
      <c r="J122" s="222"/>
      <c r="K122" s="222"/>
      <c r="L122" s="222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  <c r="Y122" s="212"/>
      <c r="Z122" s="212"/>
      <c r="AA122" s="212"/>
      <c r="AB122" s="212"/>
      <c r="AC122" s="212"/>
      <c r="AD122" s="212"/>
      <c r="AE122" s="212"/>
      <c r="AF122" s="212"/>
      <c r="AG122" s="212" t="s">
        <v>240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9"/>
      <c r="B123" s="220"/>
      <c r="C123" s="265" t="s">
        <v>261</v>
      </c>
      <c r="D123" s="254"/>
      <c r="E123" s="254"/>
      <c r="F123" s="254"/>
      <c r="G123" s="254"/>
      <c r="H123" s="222"/>
      <c r="I123" s="222"/>
      <c r="J123" s="222"/>
      <c r="K123" s="222"/>
      <c r="L123" s="222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  <c r="Y123" s="212"/>
      <c r="Z123" s="212"/>
      <c r="AA123" s="212"/>
      <c r="AB123" s="212"/>
      <c r="AC123" s="212"/>
      <c r="AD123" s="212"/>
      <c r="AE123" s="212"/>
      <c r="AF123" s="212"/>
      <c r="AG123" s="212" t="s">
        <v>240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9"/>
      <c r="B124" s="220"/>
      <c r="C124" s="265" t="s">
        <v>262</v>
      </c>
      <c r="D124" s="254"/>
      <c r="E124" s="254"/>
      <c r="F124" s="254"/>
      <c r="G124" s="254"/>
      <c r="H124" s="222"/>
      <c r="I124" s="222"/>
      <c r="J124" s="222"/>
      <c r="K124" s="222"/>
      <c r="L124" s="222"/>
      <c r="M124" s="222"/>
      <c r="N124" s="222"/>
      <c r="O124" s="222"/>
      <c r="P124" s="222"/>
      <c r="Q124" s="222"/>
      <c r="R124" s="222"/>
      <c r="S124" s="222"/>
      <c r="T124" s="222"/>
      <c r="U124" s="222"/>
      <c r="V124" s="222"/>
      <c r="W124" s="222"/>
      <c r="X124" s="222"/>
      <c r="Y124" s="212"/>
      <c r="Z124" s="212"/>
      <c r="AA124" s="212"/>
      <c r="AB124" s="212"/>
      <c r="AC124" s="212"/>
      <c r="AD124" s="212"/>
      <c r="AE124" s="212"/>
      <c r="AF124" s="212"/>
      <c r="AG124" s="212" t="s">
        <v>240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9"/>
      <c r="B125" s="220"/>
      <c r="C125" s="265" t="s">
        <v>263</v>
      </c>
      <c r="D125" s="254"/>
      <c r="E125" s="254"/>
      <c r="F125" s="254"/>
      <c r="G125" s="254"/>
      <c r="H125" s="222"/>
      <c r="I125" s="222"/>
      <c r="J125" s="222"/>
      <c r="K125" s="222"/>
      <c r="L125" s="222"/>
      <c r="M125" s="222"/>
      <c r="N125" s="222"/>
      <c r="O125" s="222"/>
      <c r="P125" s="222"/>
      <c r="Q125" s="222"/>
      <c r="R125" s="222"/>
      <c r="S125" s="222"/>
      <c r="T125" s="222"/>
      <c r="U125" s="222"/>
      <c r="V125" s="222"/>
      <c r="W125" s="222"/>
      <c r="X125" s="222"/>
      <c r="Y125" s="212"/>
      <c r="Z125" s="212"/>
      <c r="AA125" s="212"/>
      <c r="AB125" s="212"/>
      <c r="AC125" s="212"/>
      <c r="AD125" s="212"/>
      <c r="AE125" s="212"/>
      <c r="AF125" s="212"/>
      <c r="AG125" s="212" t="s">
        <v>240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9"/>
      <c r="B126" s="220"/>
      <c r="C126" s="266" t="s">
        <v>264</v>
      </c>
      <c r="D126" s="228"/>
      <c r="E126" s="229"/>
      <c r="F126" s="222"/>
      <c r="G126" s="222"/>
      <c r="H126" s="222"/>
      <c r="I126" s="222"/>
      <c r="J126" s="222"/>
      <c r="K126" s="222"/>
      <c r="L126" s="222"/>
      <c r="M126" s="222"/>
      <c r="N126" s="222"/>
      <c r="O126" s="222"/>
      <c r="P126" s="222"/>
      <c r="Q126" s="222"/>
      <c r="R126" s="222"/>
      <c r="S126" s="222"/>
      <c r="T126" s="222"/>
      <c r="U126" s="222"/>
      <c r="V126" s="222"/>
      <c r="W126" s="222"/>
      <c r="X126" s="222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126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9"/>
      <c r="B127" s="220"/>
      <c r="C127" s="267" t="s">
        <v>265</v>
      </c>
      <c r="D127" s="228"/>
      <c r="E127" s="229">
        <v>73</v>
      </c>
      <c r="F127" s="222"/>
      <c r="G127" s="222"/>
      <c r="H127" s="222"/>
      <c r="I127" s="222"/>
      <c r="J127" s="222"/>
      <c r="K127" s="222"/>
      <c r="L127" s="222"/>
      <c r="M127" s="222"/>
      <c r="N127" s="222"/>
      <c r="O127" s="222"/>
      <c r="P127" s="222"/>
      <c r="Q127" s="222"/>
      <c r="R127" s="222"/>
      <c r="S127" s="222"/>
      <c r="T127" s="222"/>
      <c r="U127" s="222"/>
      <c r="V127" s="222"/>
      <c r="W127" s="222"/>
      <c r="X127" s="222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126</v>
      </c>
      <c r="AH127" s="212">
        <v>2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9"/>
      <c r="B128" s="220"/>
      <c r="C128" s="267" t="s">
        <v>266</v>
      </c>
      <c r="D128" s="228"/>
      <c r="E128" s="229">
        <v>26</v>
      </c>
      <c r="F128" s="222"/>
      <c r="G128" s="222"/>
      <c r="H128" s="222"/>
      <c r="I128" s="222"/>
      <c r="J128" s="222"/>
      <c r="K128" s="222"/>
      <c r="L128" s="222"/>
      <c r="M128" s="222"/>
      <c r="N128" s="222"/>
      <c r="O128" s="222"/>
      <c r="P128" s="222"/>
      <c r="Q128" s="222"/>
      <c r="R128" s="222"/>
      <c r="S128" s="222"/>
      <c r="T128" s="222"/>
      <c r="U128" s="222"/>
      <c r="V128" s="222"/>
      <c r="W128" s="222"/>
      <c r="X128" s="222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126</v>
      </c>
      <c r="AH128" s="212">
        <v>2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9"/>
      <c r="B129" s="220"/>
      <c r="C129" s="266" t="s">
        <v>267</v>
      </c>
      <c r="D129" s="228"/>
      <c r="E129" s="229"/>
      <c r="F129" s="222"/>
      <c r="G129" s="222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126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9"/>
      <c r="B130" s="220"/>
      <c r="C130" s="261" t="s">
        <v>268</v>
      </c>
      <c r="D130" s="224"/>
      <c r="E130" s="225">
        <v>26</v>
      </c>
      <c r="F130" s="222"/>
      <c r="G130" s="222"/>
      <c r="H130" s="222"/>
      <c r="I130" s="222"/>
      <c r="J130" s="222"/>
      <c r="K130" s="222"/>
      <c r="L130" s="222"/>
      <c r="M130" s="222"/>
      <c r="N130" s="222"/>
      <c r="O130" s="222"/>
      <c r="P130" s="222"/>
      <c r="Q130" s="222"/>
      <c r="R130" s="222"/>
      <c r="S130" s="222"/>
      <c r="T130" s="222"/>
      <c r="U130" s="222"/>
      <c r="V130" s="222"/>
      <c r="W130" s="222"/>
      <c r="X130" s="222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126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9"/>
      <c r="B131" s="220"/>
      <c r="C131" s="261" t="s">
        <v>269</v>
      </c>
      <c r="D131" s="224"/>
      <c r="E131" s="225">
        <v>15</v>
      </c>
      <c r="F131" s="222"/>
      <c r="G131" s="222"/>
      <c r="H131" s="222"/>
      <c r="I131" s="222"/>
      <c r="J131" s="222"/>
      <c r="K131" s="222"/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126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9"/>
      <c r="B132" s="220"/>
      <c r="C132" s="261" t="s">
        <v>270</v>
      </c>
      <c r="D132" s="224"/>
      <c r="E132" s="225">
        <v>11</v>
      </c>
      <c r="F132" s="222"/>
      <c r="G132" s="222"/>
      <c r="H132" s="222"/>
      <c r="I132" s="222"/>
      <c r="J132" s="222"/>
      <c r="K132" s="222"/>
      <c r="L132" s="222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126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9"/>
      <c r="B133" s="220"/>
      <c r="C133" s="261" t="s">
        <v>271</v>
      </c>
      <c r="D133" s="224"/>
      <c r="E133" s="225">
        <v>13</v>
      </c>
      <c r="F133" s="222"/>
      <c r="G133" s="222"/>
      <c r="H133" s="222"/>
      <c r="I133" s="222"/>
      <c r="J133" s="222"/>
      <c r="K133" s="222"/>
      <c r="L133" s="222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126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9"/>
      <c r="B134" s="220"/>
      <c r="C134" s="261" t="s">
        <v>272</v>
      </c>
      <c r="D134" s="224"/>
      <c r="E134" s="225">
        <v>17</v>
      </c>
      <c r="F134" s="222"/>
      <c r="G134" s="222"/>
      <c r="H134" s="222"/>
      <c r="I134" s="222"/>
      <c r="J134" s="222"/>
      <c r="K134" s="222"/>
      <c r="L134" s="222"/>
      <c r="M134" s="222"/>
      <c r="N134" s="222"/>
      <c r="O134" s="222"/>
      <c r="P134" s="222"/>
      <c r="Q134" s="222"/>
      <c r="R134" s="222"/>
      <c r="S134" s="222"/>
      <c r="T134" s="222"/>
      <c r="U134" s="222"/>
      <c r="V134" s="222"/>
      <c r="W134" s="222"/>
      <c r="X134" s="222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126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9"/>
      <c r="B135" s="220"/>
      <c r="C135" s="261" t="s">
        <v>273</v>
      </c>
      <c r="D135" s="224"/>
      <c r="E135" s="225">
        <v>17</v>
      </c>
      <c r="F135" s="222"/>
      <c r="G135" s="222"/>
      <c r="H135" s="222"/>
      <c r="I135" s="222"/>
      <c r="J135" s="222"/>
      <c r="K135" s="222"/>
      <c r="L135" s="222"/>
      <c r="M135" s="222"/>
      <c r="N135" s="222"/>
      <c r="O135" s="222"/>
      <c r="P135" s="222"/>
      <c r="Q135" s="222"/>
      <c r="R135" s="222"/>
      <c r="S135" s="222"/>
      <c r="T135" s="222"/>
      <c r="U135" s="222"/>
      <c r="V135" s="222"/>
      <c r="W135" s="222"/>
      <c r="X135" s="222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126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37">
        <v>22</v>
      </c>
      <c r="B136" s="238" t="s">
        <v>274</v>
      </c>
      <c r="C136" s="259" t="s">
        <v>275</v>
      </c>
      <c r="D136" s="239" t="s">
        <v>276</v>
      </c>
      <c r="E136" s="240">
        <v>276.95</v>
      </c>
      <c r="F136" s="241"/>
      <c r="G136" s="242">
        <f>ROUND(E136*F136,2)</f>
        <v>0</v>
      </c>
      <c r="H136" s="241"/>
      <c r="I136" s="242">
        <f>ROUND(E136*H136,2)</f>
        <v>0</v>
      </c>
      <c r="J136" s="241"/>
      <c r="K136" s="242">
        <f>ROUND(E136*J136,2)</f>
        <v>0</v>
      </c>
      <c r="L136" s="242">
        <v>21</v>
      </c>
      <c r="M136" s="242">
        <f>G136*(1+L136/100)</f>
        <v>0</v>
      </c>
      <c r="N136" s="242">
        <v>0</v>
      </c>
      <c r="O136" s="242">
        <f>ROUND(E136*N136,2)</f>
        <v>0</v>
      </c>
      <c r="P136" s="242">
        <v>0</v>
      </c>
      <c r="Q136" s="242">
        <f>ROUND(E136*P136,2)</f>
        <v>0</v>
      </c>
      <c r="R136" s="242"/>
      <c r="S136" s="242" t="s">
        <v>205</v>
      </c>
      <c r="T136" s="243" t="s">
        <v>206</v>
      </c>
      <c r="U136" s="222">
        <v>0</v>
      </c>
      <c r="V136" s="222">
        <f>ROUND(E136*U136,2)</f>
        <v>0</v>
      </c>
      <c r="W136" s="222"/>
      <c r="X136" s="222" t="s">
        <v>121</v>
      </c>
      <c r="Y136" s="212"/>
      <c r="Z136" s="212"/>
      <c r="AA136" s="212"/>
      <c r="AB136" s="212"/>
      <c r="AC136" s="212"/>
      <c r="AD136" s="212"/>
      <c r="AE136" s="212"/>
      <c r="AF136" s="212"/>
      <c r="AG136" s="212" t="s">
        <v>122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9"/>
      <c r="B137" s="220"/>
      <c r="C137" s="264" t="s">
        <v>277</v>
      </c>
      <c r="D137" s="253"/>
      <c r="E137" s="253"/>
      <c r="F137" s="253"/>
      <c r="G137" s="253"/>
      <c r="H137" s="222"/>
      <c r="I137" s="222"/>
      <c r="J137" s="222"/>
      <c r="K137" s="222"/>
      <c r="L137" s="222"/>
      <c r="M137" s="222"/>
      <c r="N137" s="222"/>
      <c r="O137" s="222"/>
      <c r="P137" s="222"/>
      <c r="Q137" s="222"/>
      <c r="R137" s="222"/>
      <c r="S137" s="222"/>
      <c r="T137" s="222"/>
      <c r="U137" s="222"/>
      <c r="V137" s="222"/>
      <c r="W137" s="222"/>
      <c r="X137" s="222"/>
      <c r="Y137" s="212"/>
      <c r="Z137" s="212"/>
      <c r="AA137" s="212"/>
      <c r="AB137" s="212"/>
      <c r="AC137" s="212"/>
      <c r="AD137" s="212"/>
      <c r="AE137" s="212"/>
      <c r="AF137" s="212"/>
      <c r="AG137" s="212" t="s">
        <v>240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9"/>
      <c r="B138" s="220"/>
      <c r="C138" s="261" t="s">
        <v>278</v>
      </c>
      <c r="D138" s="224"/>
      <c r="E138" s="225">
        <v>276.95</v>
      </c>
      <c r="F138" s="222"/>
      <c r="G138" s="222"/>
      <c r="H138" s="222"/>
      <c r="I138" s="222"/>
      <c r="J138" s="222"/>
      <c r="K138" s="222"/>
      <c r="L138" s="222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126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37">
        <v>23</v>
      </c>
      <c r="B139" s="238" t="s">
        <v>279</v>
      </c>
      <c r="C139" s="259" t="s">
        <v>280</v>
      </c>
      <c r="D139" s="239" t="s">
        <v>158</v>
      </c>
      <c r="E139" s="240">
        <v>184.69</v>
      </c>
      <c r="F139" s="241"/>
      <c r="G139" s="242">
        <f>ROUND(E139*F139,2)</f>
        <v>0</v>
      </c>
      <c r="H139" s="241"/>
      <c r="I139" s="242">
        <f>ROUND(E139*H139,2)</f>
        <v>0</v>
      </c>
      <c r="J139" s="241"/>
      <c r="K139" s="242">
        <f>ROUND(E139*J139,2)</f>
        <v>0</v>
      </c>
      <c r="L139" s="242">
        <v>21</v>
      </c>
      <c r="M139" s="242">
        <f>G139*(1+L139/100)</f>
        <v>0</v>
      </c>
      <c r="N139" s="242">
        <v>0</v>
      </c>
      <c r="O139" s="242">
        <f>ROUND(E139*N139,2)</f>
        <v>0</v>
      </c>
      <c r="P139" s="242">
        <v>0</v>
      </c>
      <c r="Q139" s="242">
        <f>ROUND(E139*P139,2)</f>
        <v>0</v>
      </c>
      <c r="R139" s="242"/>
      <c r="S139" s="242" t="s">
        <v>205</v>
      </c>
      <c r="T139" s="243" t="s">
        <v>206</v>
      </c>
      <c r="U139" s="222">
        <v>0</v>
      </c>
      <c r="V139" s="222">
        <f>ROUND(E139*U139,2)</f>
        <v>0</v>
      </c>
      <c r="W139" s="222"/>
      <c r="X139" s="222" t="s">
        <v>121</v>
      </c>
      <c r="Y139" s="212"/>
      <c r="Z139" s="212"/>
      <c r="AA139" s="212"/>
      <c r="AB139" s="212"/>
      <c r="AC139" s="212"/>
      <c r="AD139" s="212"/>
      <c r="AE139" s="212"/>
      <c r="AF139" s="212"/>
      <c r="AG139" s="212" t="s">
        <v>122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9"/>
      <c r="B140" s="220"/>
      <c r="C140" s="264" t="s">
        <v>281</v>
      </c>
      <c r="D140" s="253"/>
      <c r="E140" s="253"/>
      <c r="F140" s="253"/>
      <c r="G140" s="253"/>
      <c r="H140" s="222"/>
      <c r="I140" s="222"/>
      <c r="J140" s="222"/>
      <c r="K140" s="222"/>
      <c r="L140" s="222"/>
      <c r="M140" s="222"/>
      <c r="N140" s="222"/>
      <c r="O140" s="222"/>
      <c r="P140" s="222"/>
      <c r="Q140" s="222"/>
      <c r="R140" s="222"/>
      <c r="S140" s="222"/>
      <c r="T140" s="222"/>
      <c r="U140" s="222"/>
      <c r="V140" s="222"/>
      <c r="W140" s="222"/>
      <c r="X140" s="222"/>
      <c r="Y140" s="212"/>
      <c r="Z140" s="212"/>
      <c r="AA140" s="212"/>
      <c r="AB140" s="212"/>
      <c r="AC140" s="212"/>
      <c r="AD140" s="212"/>
      <c r="AE140" s="212"/>
      <c r="AF140" s="212"/>
      <c r="AG140" s="212" t="s">
        <v>240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9"/>
      <c r="B141" s="220"/>
      <c r="C141" s="261" t="s">
        <v>282</v>
      </c>
      <c r="D141" s="224"/>
      <c r="E141" s="225">
        <v>184.69</v>
      </c>
      <c r="F141" s="222"/>
      <c r="G141" s="222"/>
      <c r="H141" s="222"/>
      <c r="I141" s="222"/>
      <c r="J141" s="222"/>
      <c r="K141" s="222"/>
      <c r="L141" s="222"/>
      <c r="M141" s="222"/>
      <c r="N141" s="222"/>
      <c r="O141" s="222"/>
      <c r="P141" s="222"/>
      <c r="Q141" s="222"/>
      <c r="R141" s="222"/>
      <c r="S141" s="222"/>
      <c r="T141" s="222"/>
      <c r="U141" s="222"/>
      <c r="V141" s="222"/>
      <c r="W141" s="222"/>
      <c r="X141" s="222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126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x14ac:dyDescent="0.2">
      <c r="A142" s="231" t="s">
        <v>113</v>
      </c>
      <c r="B142" s="232" t="s">
        <v>68</v>
      </c>
      <c r="C142" s="258" t="s">
        <v>69</v>
      </c>
      <c r="D142" s="233"/>
      <c r="E142" s="234"/>
      <c r="F142" s="235"/>
      <c r="G142" s="235">
        <f>SUMIF(AG143:AG163,"&lt;&gt;NOR",G143:G163)</f>
        <v>0</v>
      </c>
      <c r="H142" s="235"/>
      <c r="I142" s="235">
        <f>SUM(I143:I163)</f>
        <v>0</v>
      </c>
      <c r="J142" s="235"/>
      <c r="K142" s="235">
        <f>SUM(K143:K163)</f>
        <v>0</v>
      </c>
      <c r="L142" s="235"/>
      <c r="M142" s="235">
        <f>SUM(M143:M163)</f>
        <v>0</v>
      </c>
      <c r="N142" s="235"/>
      <c r="O142" s="235">
        <f>SUM(O143:O163)</f>
        <v>6.6499999999999995</v>
      </c>
      <c r="P142" s="235"/>
      <c r="Q142" s="235">
        <f>SUM(Q143:Q163)</f>
        <v>0</v>
      </c>
      <c r="R142" s="235"/>
      <c r="S142" s="235"/>
      <c r="T142" s="236"/>
      <c r="U142" s="230"/>
      <c r="V142" s="230">
        <f>SUM(V143:V163)</f>
        <v>179.17999999999998</v>
      </c>
      <c r="W142" s="230"/>
      <c r="X142" s="230"/>
      <c r="AG142" t="s">
        <v>114</v>
      </c>
    </row>
    <row r="143" spans="1:60" ht="22.5" outlineLevel="1" x14ac:dyDescent="0.2">
      <c r="A143" s="237">
        <v>24</v>
      </c>
      <c r="B143" s="238" t="s">
        <v>283</v>
      </c>
      <c r="C143" s="259" t="s">
        <v>284</v>
      </c>
      <c r="D143" s="239" t="s">
        <v>117</v>
      </c>
      <c r="E143" s="240">
        <v>286.75</v>
      </c>
      <c r="F143" s="241"/>
      <c r="G143" s="242">
        <f>ROUND(E143*F143,2)</f>
        <v>0</v>
      </c>
      <c r="H143" s="241"/>
      <c r="I143" s="242">
        <f>ROUND(E143*H143,2)</f>
        <v>0</v>
      </c>
      <c r="J143" s="241"/>
      <c r="K143" s="242">
        <f>ROUND(E143*J143,2)</f>
        <v>0</v>
      </c>
      <c r="L143" s="242">
        <v>21</v>
      </c>
      <c r="M143" s="242">
        <f>G143*(1+L143/100)</f>
        <v>0</v>
      </c>
      <c r="N143" s="242">
        <v>1.8380000000000001E-2</v>
      </c>
      <c r="O143" s="242">
        <f>ROUND(E143*N143,2)</f>
        <v>5.27</v>
      </c>
      <c r="P143" s="242">
        <v>0</v>
      </c>
      <c r="Q143" s="242">
        <f>ROUND(E143*P143,2)</f>
        <v>0</v>
      </c>
      <c r="R143" s="242" t="s">
        <v>285</v>
      </c>
      <c r="S143" s="242" t="s">
        <v>119</v>
      </c>
      <c r="T143" s="243" t="s">
        <v>120</v>
      </c>
      <c r="U143" s="222">
        <v>0.13900000000000001</v>
      </c>
      <c r="V143" s="222">
        <f>ROUND(E143*U143,2)</f>
        <v>39.86</v>
      </c>
      <c r="W143" s="222"/>
      <c r="X143" s="222" t="s">
        <v>121</v>
      </c>
      <c r="Y143" s="212"/>
      <c r="Z143" s="212"/>
      <c r="AA143" s="212"/>
      <c r="AB143" s="212"/>
      <c r="AC143" s="212"/>
      <c r="AD143" s="212"/>
      <c r="AE143" s="212"/>
      <c r="AF143" s="212"/>
      <c r="AG143" s="212" t="s">
        <v>122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9"/>
      <c r="B144" s="220"/>
      <c r="C144" s="260" t="s">
        <v>286</v>
      </c>
      <c r="D144" s="245"/>
      <c r="E144" s="245"/>
      <c r="F144" s="245"/>
      <c r="G144" s="245"/>
      <c r="H144" s="222"/>
      <c r="I144" s="222"/>
      <c r="J144" s="222"/>
      <c r="K144" s="222"/>
      <c r="L144" s="222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124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9"/>
      <c r="B145" s="220"/>
      <c r="C145" s="261" t="s">
        <v>287</v>
      </c>
      <c r="D145" s="224"/>
      <c r="E145" s="225">
        <v>193.5</v>
      </c>
      <c r="F145" s="222"/>
      <c r="G145" s="222"/>
      <c r="H145" s="222"/>
      <c r="I145" s="222"/>
      <c r="J145" s="222"/>
      <c r="K145" s="222"/>
      <c r="L145" s="222"/>
      <c r="M145" s="222"/>
      <c r="N145" s="222"/>
      <c r="O145" s="222"/>
      <c r="P145" s="222"/>
      <c r="Q145" s="222"/>
      <c r="R145" s="222"/>
      <c r="S145" s="222"/>
      <c r="T145" s="222"/>
      <c r="U145" s="222"/>
      <c r="V145" s="222"/>
      <c r="W145" s="222"/>
      <c r="X145" s="222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126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9"/>
      <c r="B146" s="220"/>
      <c r="C146" s="261" t="s">
        <v>288</v>
      </c>
      <c r="D146" s="224"/>
      <c r="E146" s="225">
        <v>93.25</v>
      </c>
      <c r="F146" s="222"/>
      <c r="G146" s="222"/>
      <c r="H146" s="222"/>
      <c r="I146" s="222"/>
      <c r="J146" s="222"/>
      <c r="K146" s="222"/>
      <c r="L146" s="222"/>
      <c r="M146" s="222"/>
      <c r="N146" s="222"/>
      <c r="O146" s="222"/>
      <c r="P146" s="222"/>
      <c r="Q146" s="222"/>
      <c r="R146" s="222"/>
      <c r="S146" s="222"/>
      <c r="T146" s="222"/>
      <c r="U146" s="222"/>
      <c r="V146" s="222"/>
      <c r="W146" s="222"/>
      <c r="X146" s="222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126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ht="33.75" outlineLevel="1" x14ac:dyDescent="0.2">
      <c r="A147" s="237">
        <v>25</v>
      </c>
      <c r="B147" s="238" t="s">
        <v>289</v>
      </c>
      <c r="C147" s="259" t="s">
        <v>290</v>
      </c>
      <c r="D147" s="239" t="s">
        <v>117</v>
      </c>
      <c r="E147" s="240">
        <v>573.5</v>
      </c>
      <c r="F147" s="241"/>
      <c r="G147" s="242">
        <f>ROUND(E147*F147,2)</f>
        <v>0</v>
      </c>
      <c r="H147" s="241"/>
      <c r="I147" s="242">
        <f>ROUND(E147*H147,2)</f>
        <v>0</v>
      </c>
      <c r="J147" s="241"/>
      <c r="K147" s="242">
        <f>ROUND(E147*J147,2)</f>
        <v>0</v>
      </c>
      <c r="L147" s="242">
        <v>21</v>
      </c>
      <c r="M147" s="242">
        <f>G147*(1+L147/100)</f>
        <v>0</v>
      </c>
      <c r="N147" s="242">
        <v>9.5E-4</v>
      </c>
      <c r="O147" s="242">
        <f>ROUND(E147*N147,2)</f>
        <v>0.54</v>
      </c>
      <c r="P147" s="242">
        <v>0</v>
      </c>
      <c r="Q147" s="242">
        <f>ROUND(E147*P147,2)</f>
        <v>0</v>
      </c>
      <c r="R147" s="242" t="s">
        <v>285</v>
      </c>
      <c r="S147" s="242" t="s">
        <v>119</v>
      </c>
      <c r="T147" s="243" t="s">
        <v>120</v>
      </c>
      <c r="U147" s="222">
        <v>7.0000000000000001E-3</v>
      </c>
      <c r="V147" s="222">
        <f>ROUND(E147*U147,2)</f>
        <v>4.01</v>
      </c>
      <c r="W147" s="222"/>
      <c r="X147" s="222" t="s">
        <v>121</v>
      </c>
      <c r="Y147" s="212"/>
      <c r="Z147" s="212"/>
      <c r="AA147" s="212"/>
      <c r="AB147" s="212"/>
      <c r="AC147" s="212"/>
      <c r="AD147" s="212"/>
      <c r="AE147" s="212"/>
      <c r="AF147" s="212"/>
      <c r="AG147" s="212" t="s">
        <v>122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9"/>
      <c r="B148" s="220"/>
      <c r="C148" s="260" t="s">
        <v>286</v>
      </c>
      <c r="D148" s="245"/>
      <c r="E148" s="245"/>
      <c r="F148" s="245"/>
      <c r="G148" s="245"/>
      <c r="H148" s="222"/>
      <c r="I148" s="222"/>
      <c r="J148" s="222"/>
      <c r="K148" s="222"/>
      <c r="L148" s="222"/>
      <c r="M148" s="222"/>
      <c r="N148" s="222"/>
      <c r="O148" s="222"/>
      <c r="P148" s="222"/>
      <c r="Q148" s="222"/>
      <c r="R148" s="222"/>
      <c r="S148" s="222"/>
      <c r="T148" s="222"/>
      <c r="U148" s="222"/>
      <c r="V148" s="222"/>
      <c r="W148" s="222"/>
      <c r="X148" s="222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124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9"/>
      <c r="B149" s="220"/>
      <c r="C149" s="261" t="s">
        <v>291</v>
      </c>
      <c r="D149" s="224"/>
      <c r="E149" s="225">
        <v>573.5</v>
      </c>
      <c r="F149" s="222"/>
      <c r="G149" s="222"/>
      <c r="H149" s="222"/>
      <c r="I149" s="222"/>
      <c r="J149" s="222"/>
      <c r="K149" s="222"/>
      <c r="L149" s="222"/>
      <c r="M149" s="222"/>
      <c r="N149" s="222"/>
      <c r="O149" s="222"/>
      <c r="P149" s="222"/>
      <c r="Q149" s="222"/>
      <c r="R149" s="222"/>
      <c r="S149" s="222"/>
      <c r="T149" s="222"/>
      <c r="U149" s="222"/>
      <c r="V149" s="222"/>
      <c r="W149" s="222"/>
      <c r="X149" s="222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126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22.5" outlineLevel="1" x14ac:dyDescent="0.2">
      <c r="A150" s="246">
        <v>26</v>
      </c>
      <c r="B150" s="247" t="s">
        <v>292</v>
      </c>
      <c r="C150" s="262" t="s">
        <v>293</v>
      </c>
      <c r="D150" s="248" t="s">
        <v>117</v>
      </c>
      <c r="E150" s="249">
        <v>286.75</v>
      </c>
      <c r="F150" s="250"/>
      <c r="G150" s="251">
        <f>ROUND(E150*F150,2)</f>
        <v>0</v>
      </c>
      <c r="H150" s="250"/>
      <c r="I150" s="251">
        <f>ROUND(E150*H150,2)</f>
        <v>0</v>
      </c>
      <c r="J150" s="250"/>
      <c r="K150" s="251">
        <f>ROUND(E150*J150,2)</f>
        <v>0</v>
      </c>
      <c r="L150" s="251">
        <v>21</v>
      </c>
      <c r="M150" s="251">
        <f>G150*(1+L150/100)</f>
        <v>0</v>
      </c>
      <c r="N150" s="251">
        <v>0</v>
      </c>
      <c r="O150" s="251">
        <f>ROUND(E150*N150,2)</f>
        <v>0</v>
      </c>
      <c r="P150" s="251">
        <v>0</v>
      </c>
      <c r="Q150" s="251">
        <f>ROUND(E150*P150,2)</f>
        <v>0</v>
      </c>
      <c r="R150" s="251" t="s">
        <v>285</v>
      </c>
      <c r="S150" s="251" t="s">
        <v>119</v>
      </c>
      <c r="T150" s="252" t="s">
        <v>120</v>
      </c>
      <c r="U150" s="222">
        <v>0.11700000000000001</v>
      </c>
      <c r="V150" s="222">
        <f>ROUND(E150*U150,2)</f>
        <v>33.549999999999997</v>
      </c>
      <c r="W150" s="222"/>
      <c r="X150" s="222" t="s">
        <v>121</v>
      </c>
      <c r="Y150" s="212"/>
      <c r="Z150" s="212"/>
      <c r="AA150" s="212"/>
      <c r="AB150" s="212"/>
      <c r="AC150" s="212"/>
      <c r="AD150" s="212"/>
      <c r="AE150" s="212"/>
      <c r="AF150" s="212"/>
      <c r="AG150" s="212" t="s">
        <v>122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37">
        <v>27</v>
      </c>
      <c r="B151" s="238" t="s">
        <v>294</v>
      </c>
      <c r="C151" s="259" t="s">
        <v>295</v>
      </c>
      <c r="D151" s="239" t="s">
        <v>117</v>
      </c>
      <c r="E151" s="240">
        <v>450</v>
      </c>
      <c r="F151" s="241"/>
      <c r="G151" s="242">
        <f>ROUND(E151*F151,2)</f>
        <v>0</v>
      </c>
      <c r="H151" s="241"/>
      <c r="I151" s="242">
        <f>ROUND(E151*H151,2)</f>
        <v>0</v>
      </c>
      <c r="J151" s="241"/>
      <c r="K151" s="242">
        <f>ROUND(E151*J151,2)</f>
        <v>0</v>
      </c>
      <c r="L151" s="242">
        <v>21</v>
      </c>
      <c r="M151" s="242">
        <f>G151*(1+L151/100)</f>
        <v>0</v>
      </c>
      <c r="N151" s="242">
        <v>1.58E-3</v>
      </c>
      <c r="O151" s="242">
        <f>ROUND(E151*N151,2)</f>
        <v>0.71</v>
      </c>
      <c r="P151" s="242">
        <v>0</v>
      </c>
      <c r="Q151" s="242">
        <f>ROUND(E151*P151,2)</f>
        <v>0</v>
      </c>
      <c r="R151" s="242" t="s">
        <v>285</v>
      </c>
      <c r="S151" s="242" t="s">
        <v>119</v>
      </c>
      <c r="T151" s="243" t="s">
        <v>120</v>
      </c>
      <c r="U151" s="222">
        <v>0.214</v>
      </c>
      <c r="V151" s="222">
        <f>ROUND(E151*U151,2)</f>
        <v>96.3</v>
      </c>
      <c r="W151" s="222"/>
      <c r="X151" s="222" t="s">
        <v>121</v>
      </c>
      <c r="Y151" s="212"/>
      <c r="Z151" s="212"/>
      <c r="AA151" s="212"/>
      <c r="AB151" s="212"/>
      <c r="AC151" s="212"/>
      <c r="AD151" s="212"/>
      <c r="AE151" s="212"/>
      <c r="AF151" s="212"/>
      <c r="AG151" s="212" t="s">
        <v>122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19"/>
      <c r="B152" s="220"/>
      <c r="C152" s="261" t="s">
        <v>296</v>
      </c>
      <c r="D152" s="224"/>
      <c r="E152" s="225">
        <v>382</v>
      </c>
      <c r="F152" s="222"/>
      <c r="G152" s="222"/>
      <c r="H152" s="222"/>
      <c r="I152" s="222"/>
      <c r="J152" s="222"/>
      <c r="K152" s="222"/>
      <c r="L152" s="222"/>
      <c r="M152" s="222"/>
      <c r="N152" s="222"/>
      <c r="O152" s="222"/>
      <c r="P152" s="222"/>
      <c r="Q152" s="222"/>
      <c r="R152" s="222"/>
      <c r="S152" s="222"/>
      <c r="T152" s="222"/>
      <c r="U152" s="222"/>
      <c r="V152" s="222"/>
      <c r="W152" s="222"/>
      <c r="X152" s="222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126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9"/>
      <c r="B153" s="220"/>
      <c r="C153" s="261" t="s">
        <v>297</v>
      </c>
      <c r="D153" s="224"/>
      <c r="E153" s="225">
        <v>2</v>
      </c>
      <c r="F153" s="222"/>
      <c r="G153" s="222"/>
      <c r="H153" s="222"/>
      <c r="I153" s="222"/>
      <c r="J153" s="222"/>
      <c r="K153" s="222"/>
      <c r="L153" s="222"/>
      <c r="M153" s="222"/>
      <c r="N153" s="222"/>
      <c r="O153" s="222"/>
      <c r="P153" s="222"/>
      <c r="Q153" s="222"/>
      <c r="R153" s="222"/>
      <c r="S153" s="222"/>
      <c r="T153" s="222"/>
      <c r="U153" s="222"/>
      <c r="V153" s="222"/>
      <c r="W153" s="222"/>
      <c r="X153" s="222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126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9"/>
      <c r="B154" s="220"/>
      <c r="C154" s="261" t="s">
        <v>298</v>
      </c>
      <c r="D154" s="224"/>
      <c r="E154" s="225">
        <v>2</v>
      </c>
      <c r="F154" s="222"/>
      <c r="G154" s="222"/>
      <c r="H154" s="222"/>
      <c r="I154" s="222"/>
      <c r="J154" s="222"/>
      <c r="K154" s="222"/>
      <c r="L154" s="222"/>
      <c r="M154" s="222"/>
      <c r="N154" s="222"/>
      <c r="O154" s="222"/>
      <c r="P154" s="222"/>
      <c r="Q154" s="222"/>
      <c r="R154" s="222"/>
      <c r="S154" s="222"/>
      <c r="T154" s="222"/>
      <c r="U154" s="222"/>
      <c r="V154" s="222"/>
      <c r="W154" s="222"/>
      <c r="X154" s="222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126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9"/>
      <c r="B155" s="220"/>
      <c r="C155" s="261" t="s">
        <v>299</v>
      </c>
      <c r="D155" s="224"/>
      <c r="E155" s="225">
        <v>4</v>
      </c>
      <c r="F155" s="222"/>
      <c r="G155" s="222"/>
      <c r="H155" s="222"/>
      <c r="I155" s="222"/>
      <c r="J155" s="222"/>
      <c r="K155" s="222"/>
      <c r="L155" s="222"/>
      <c r="M155" s="222"/>
      <c r="N155" s="222"/>
      <c r="O155" s="222"/>
      <c r="P155" s="222"/>
      <c r="Q155" s="222"/>
      <c r="R155" s="222"/>
      <c r="S155" s="222"/>
      <c r="T155" s="222"/>
      <c r="U155" s="222"/>
      <c r="V155" s="222"/>
      <c r="W155" s="222"/>
      <c r="X155" s="222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126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9"/>
      <c r="B156" s="220"/>
      <c r="C156" s="261" t="s">
        <v>300</v>
      </c>
      <c r="D156" s="224"/>
      <c r="E156" s="225">
        <v>10</v>
      </c>
      <c r="F156" s="222"/>
      <c r="G156" s="222"/>
      <c r="H156" s="222"/>
      <c r="I156" s="222"/>
      <c r="J156" s="222"/>
      <c r="K156" s="222"/>
      <c r="L156" s="222"/>
      <c r="M156" s="222"/>
      <c r="N156" s="222"/>
      <c r="O156" s="222"/>
      <c r="P156" s="222"/>
      <c r="Q156" s="222"/>
      <c r="R156" s="222"/>
      <c r="S156" s="222"/>
      <c r="T156" s="222"/>
      <c r="U156" s="222"/>
      <c r="V156" s="222"/>
      <c r="W156" s="222"/>
      <c r="X156" s="222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126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9"/>
      <c r="B157" s="220"/>
      <c r="C157" s="261" t="s">
        <v>301</v>
      </c>
      <c r="D157" s="224"/>
      <c r="E157" s="225">
        <v>7</v>
      </c>
      <c r="F157" s="222"/>
      <c r="G157" s="222"/>
      <c r="H157" s="222"/>
      <c r="I157" s="222"/>
      <c r="J157" s="222"/>
      <c r="K157" s="222"/>
      <c r="L157" s="222"/>
      <c r="M157" s="222"/>
      <c r="N157" s="222"/>
      <c r="O157" s="222"/>
      <c r="P157" s="222"/>
      <c r="Q157" s="222"/>
      <c r="R157" s="222"/>
      <c r="S157" s="222"/>
      <c r="T157" s="222"/>
      <c r="U157" s="222"/>
      <c r="V157" s="222"/>
      <c r="W157" s="222"/>
      <c r="X157" s="222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126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9"/>
      <c r="B158" s="220"/>
      <c r="C158" s="261" t="s">
        <v>302</v>
      </c>
      <c r="D158" s="224"/>
      <c r="E158" s="225">
        <v>16</v>
      </c>
      <c r="F158" s="222"/>
      <c r="G158" s="222"/>
      <c r="H158" s="222"/>
      <c r="I158" s="222"/>
      <c r="J158" s="222"/>
      <c r="K158" s="222"/>
      <c r="L158" s="222"/>
      <c r="M158" s="222"/>
      <c r="N158" s="222"/>
      <c r="O158" s="222"/>
      <c r="P158" s="222"/>
      <c r="Q158" s="222"/>
      <c r="R158" s="222"/>
      <c r="S158" s="222"/>
      <c r="T158" s="222"/>
      <c r="U158" s="222"/>
      <c r="V158" s="222"/>
      <c r="W158" s="222"/>
      <c r="X158" s="222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126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9"/>
      <c r="B159" s="220"/>
      <c r="C159" s="261" t="s">
        <v>303</v>
      </c>
      <c r="D159" s="224"/>
      <c r="E159" s="225">
        <v>12</v>
      </c>
      <c r="F159" s="222"/>
      <c r="G159" s="222"/>
      <c r="H159" s="222"/>
      <c r="I159" s="222"/>
      <c r="J159" s="222"/>
      <c r="K159" s="222"/>
      <c r="L159" s="222"/>
      <c r="M159" s="222"/>
      <c r="N159" s="222"/>
      <c r="O159" s="222"/>
      <c r="P159" s="222"/>
      <c r="Q159" s="222"/>
      <c r="R159" s="222"/>
      <c r="S159" s="222"/>
      <c r="T159" s="222"/>
      <c r="U159" s="222"/>
      <c r="V159" s="222"/>
      <c r="W159" s="222"/>
      <c r="X159" s="222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126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9"/>
      <c r="B160" s="220"/>
      <c r="C160" s="261" t="s">
        <v>304</v>
      </c>
      <c r="D160" s="224"/>
      <c r="E160" s="225">
        <v>15</v>
      </c>
      <c r="F160" s="222"/>
      <c r="G160" s="222"/>
      <c r="H160" s="222"/>
      <c r="I160" s="222"/>
      <c r="J160" s="222"/>
      <c r="K160" s="222"/>
      <c r="L160" s="222"/>
      <c r="M160" s="222"/>
      <c r="N160" s="222"/>
      <c r="O160" s="222"/>
      <c r="P160" s="222"/>
      <c r="Q160" s="222"/>
      <c r="R160" s="222"/>
      <c r="S160" s="222"/>
      <c r="T160" s="222"/>
      <c r="U160" s="222"/>
      <c r="V160" s="222"/>
      <c r="W160" s="222"/>
      <c r="X160" s="222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126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37">
        <v>28</v>
      </c>
      <c r="B161" s="238" t="s">
        <v>305</v>
      </c>
      <c r="C161" s="259" t="s">
        <v>306</v>
      </c>
      <c r="D161" s="239" t="s">
        <v>117</v>
      </c>
      <c r="E161" s="240">
        <v>21</v>
      </c>
      <c r="F161" s="241"/>
      <c r="G161" s="242">
        <f>ROUND(E161*F161,2)</f>
        <v>0</v>
      </c>
      <c r="H161" s="241"/>
      <c r="I161" s="242">
        <f>ROUND(E161*H161,2)</f>
        <v>0</v>
      </c>
      <c r="J161" s="241"/>
      <c r="K161" s="242">
        <f>ROUND(E161*J161,2)</f>
        <v>0</v>
      </c>
      <c r="L161" s="242">
        <v>21</v>
      </c>
      <c r="M161" s="242">
        <f>G161*(1+L161/100)</f>
        <v>0</v>
      </c>
      <c r="N161" s="242">
        <v>6.3499999999999997E-3</v>
      </c>
      <c r="O161" s="242">
        <f>ROUND(E161*N161,2)</f>
        <v>0.13</v>
      </c>
      <c r="P161" s="242">
        <v>0</v>
      </c>
      <c r="Q161" s="242">
        <f>ROUND(E161*P161,2)</f>
        <v>0</v>
      </c>
      <c r="R161" s="242" t="s">
        <v>285</v>
      </c>
      <c r="S161" s="242" t="s">
        <v>119</v>
      </c>
      <c r="T161" s="243" t="s">
        <v>120</v>
      </c>
      <c r="U161" s="222">
        <v>0.26</v>
      </c>
      <c r="V161" s="222">
        <f>ROUND(E161*U161,2)</f>
        <v>5.46</v>
      </c>
      <c r="W161" s="222"/>
      <c r="X161" s="222" t="s">
        <v>121</v>
      </c>
      <c r="Y161" s="212"/>
      <c r="Z161" s="212"/>
      <c r="AA161" s="212"/>
      <c r="AB161" s="212"/>
      <c r="AC161" s="212"/>
      <c r="AD161" s="212"/>
      <c r="AE161" s="212"/>
      <c r="AF161" s="212"/>
      <c r="AG161" s="212" t="s">
        <v>122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9"/>
      <c r="B162" s="220"/>
      <c r="C162" s="261" t="s">
        <v>307</v>
      </c>
      <c r="D162" s="224"/>
      <c r="E162" s="225">
        <v>8</v>
      </c>
      <c r="F162" s="222"/>
      <c r="G162" s="222"/>
      <c r="H162" s="222"/>
      <c r="I162" s="222"/>
      <c r="J162" s="222"/>
      <c r="K162" s="222"/>
      <c r="L162" s="222"/>
      <c r="M162" s="222"/>
      <c r="N162" s="222"/>
      <c r="O162" s="222"/>
      <c r="P162" s="222"/>
      <c r="Q162" s="222"/>
      <c r="R162" s="222"/>
      <c r="S162" s="222"/>
      <c r="T162" s="222"/>
      <c r="U162" s="222"/>
      <c r="V162" s="222"/>
      <c r="W162" s="222"/>
      <c r="X162" s="222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126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9"/>
      <c r="B163" s="220"/>
      <c r="C163" s="261" t="s">
        <v>308</v>
      </c>
      <c r="D163" s="224"/>
      <c r="E163" s="225">
        <v>13</v>
      </c>
      <c r="F163" s="222"/>
      <c r="G163" s="222"/>
      <c r="H163" s="222"/>
      <c r="I163" s="222"/>
      <c r="J163" s="222"/>
      <c r="K163" s="222"/>
      <c r="L163" s="222"/>
      <c r="M163" s="222"/>
      <c r="N163" s="222"/>
      <c r="O163" s="222"/>
      <c r="P163" s="222"/>
      <c r="Q163" s="222"/>
      <c r="R163" s="222"/>
      <c r="S163" s="222"/>
      <c r="T163" s="222"/>
      <c r="U163" s="222"/>
      <c r="V163" s="222"/>
      <c r="W163" s="222"/>
      <c r="X163" s="222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126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x14ac:dyDescent="0.2">
      <c r="A164" s="231" t="s">
        <v>113</v>
      </c>
      <c r="B164" s="232" t="s">
        <v>70</v>
      </c>
      <c r="C164" s="258" t="s">
        <v>71</v>
      </c>
      <c r="D164" s="233"/>
      <c r="E164" s="234"/>
      <c r="F164" s="235"/>
      <c r="G164" s="235">
        <f>SUMIF(AG165:AG167,"&lt;&gt;NOR",G165:G167)</f>
        <v>0</v>
      </c>
      <c r="H164" s="235"/>
      <c r="I164" s="235">
        <f>SUM(I165:I167)</f>
        <v>0</v>
      </c>
      <c r="J164" s="235"/>
      <c r="K164" s="235">
        <f>SUM(K165:K167)</f>
        <v>0</v>
      </c>
      <c r="L164" s="235"/>
      <c r="M164" s="235">
        <f>SUM(M165:M167)</f>
        <v>0</v>
      </c>
      <c r="N164" s="235"/>
      <c r="O164" s="235">
        <f>SUM(O165:O167)</f>
        <v>0.04</v>
      </c>
      <c r="P164" s="235"/>
      <c r="Q164" s="235">
        <f>SUM(Q165:Q167)</f>
        <v>0</v>
      </c>
      <c r="R164" s="235"/>
      <c r="S164" s="235"/>
      <c r="T164" s="236"/>
      <c r="U164" s="230"/>
      <c r="V164" s="230">
        <f>SUM(V165:V167)</f>
        <v>290.14</v>
      </c>
      <c r="W164" s="230"/>
      <c r="X164" s="230"/>
      <c r="AG164" t="s">
        <v>114</v>
      </c>
    </row>
    <row r="165" spans="1:60" ht="56.25" outlineLevel="1" x14ac:dyDescent="0.2">
      <c r="A165" s="237">
        <v>29</v>
      </c>
      <c r="B165" s="238" t="s">
        <v>309</v>
      </c>
      <c r="C165" s="259" t="s">
        <v>310</v>
      </c>
      <c r="D165" s="239" t="s">
        <v>117</v>
      </c>
      <c r="E165" s="240">
        <v>942</v>
      </c>
      <c r="F165" s="241"/>
      <c r="G165" s="242">
        <f>ROUND(E165*F165,2)</f>
        <v>0</v>
      </c>
      <c r="H165" s="241"/>
      <c r="I165" s="242">
        <f>ROUND(E165*H165,2)</f>
        <v>0</v>
      </c>
      <c r="J165" s="241"/>
      <c r="K165" s="242">
        <f>ROUND(E165*J165,2)</f>
        <v>0</v>
      </c>
      <c r="L165" s="242">
        <v>21</v>
      </c>
      <c r="M165" s="242">
        <f>G165*(1+L165/100)</f>
        <v>0</v>
      </c>
      <c r="N165" s="242">
        <v>4.0000000000000003E-5</v>
      </c>
      <c r="O165" s="242">
        <f>ROUND(E165*N165,2)</f>
        <v>0.04</v>
      </c>
      <c r="P165" s="242">
        <v>0</v>
      </c>
      <c r="Q165" s="242">
        <f>ROUND(E165*P165,2)</f>
        <v>0</v>
      </c>
      <c r="R165" s="242" t="s">
        <v>118</v>
      </c>
      <c r="S165" s="242" t="s">
        <v>119</v>
      </c>
      <c r="T165" s="243" t="s">
        <v>120</v>
      </c>
      <c r="U165" s="222">
        <v>0.308</v>
      </c>
      <c r="V165" s="222">
        <f>ROUND(E165*U165,2)</f>
        <v>290.14</v>
      </c>
      <c r="W165" s="222"/>
      <c r="X165" s="222" t="s">
        <v>121</v>
      </c>
      <c r="Y165" s="212"/>
      <c r="Z165" s="212"/>
      <c r="AA165" s="212"/>
      <c r="AB165" s="212"/>
      <c r="AC165" s="212"/>
      <c r="AD165" s="212"/>
      <c r="AE165" s="212"/>
      <c r="AF165" s="212"/>
      <c r="AG165" s="212" t="s">
        <v>122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9"/>
      <c r="B166" s="220"/>
      <c r="C166" s="261" t="s">
        <v>311</v>
      </c>
      <c r="D166" s="224"/>
      <c r="E166" s="225">
        <v>900</v>
      </c>
      <c r="F166" s="222"/>
      <c r="G166" s="222"/>
      <c r="H166" s="222"/>
      <c r="I166" s="222"/>
      <c r="J166" s="222"/>
      <c r="K166" s="222"/>
      <c r="L166" s="222"/>
      <c r="M166" s="222"/>
      <c r="N166" s="222"/>
      <c r="O166" s="222"/>
      <c r="P166" s="222"/>
      <c r="Q166" s="222"/>
      <c r="R166" s="222"/>
      <c r="S166" s="222"/>
      <c r="T166" s="222"/>
      <c r="U166" s="222"/>
      <c r="V166" s="222"/>
      <c r="W166" s="222"/>
      <c r="X166" s="222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126</v>
      </c>
      <c r="AH166" s="212">
        <v>5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9"/>
      <c r="B167" s="220"/>
      <c r="C167" s="261" t="s">
        <v>312</v>
      </c>
      <c r="D167" s="224"/>
      <c r="E167" s="225">
        <v>42</v>
      </c>
      <c r="F167" s="222"/>
      <c r="G167" s="222"/>
      <c r="H167" s="222"/>
      <c r="I167" s="222"/>
      <c r="J167" s="222"/>
      <c r="K167" s="222"/>
      <c r="L167" s="222"/>
      <c r="M167" s="222"/>
      <c r="N167" s="222"/>
      <c r="O167" s="222"/>
      <c r="P167" s="222"/>
      <c r="Q167" s="222"/>
      <c r="R167" s="222"/>
      <c r="S167" s="222"/>
      <c r="T167" s="222"/>
      <c r="U167" s="222"/>
      <c r="V167" s="222"/>
      <c r="W167" s="222"/>
      <c r="X167" s="222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126</v>
      </c>
      <c r="AH167" s="212">
        <v>5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x14ac:dyDescent="0.2">
      <c r="A168" s="231" t="s">
        <v>113</v>
      </c>
      <c r="B168" s="232" t="s">
        <v>72</v>
      </c>
      <c r="C168" s="258" t="s">
        <v>73</v>
      </c>
      <c r="D168" s="233"/>
      <c r="E168" s="234"/>
      <c r="F168" s="235"/>
      <c r="G168" s="235">
        <f>SUMIF(AG169:AG206,"&lt;&gt;NOR",G169:G206)</f>
        <v>0</v>
      </c>
      <c r="H168" s="235"/>
      <c r="I168" s="235">
        <f>SUM(I169:I206)</f>
        <v>0</v>
      </c>
      <c r="J168" s="235"/>
      <c r="K168" s="235">
        <f>SUM(K169:K206)</f>
        <v>0</v>
      </c>
      <c r="L168" s="235"/>
      <c r="M168" s="235">
        <f>SUM(M169:M206)</f>
        <v>0</v>
      </c>
      <c r="N168" s="235"/>
      <c r="O168" s="235">
        <f>SUM(O169:O206)</f>
        <v>0.81</v>
      </c>
      <c r="P168" s="235"/>
      <c r="Q168" s="235">
        <f>SUM(Q169:Q206)</f>
        <v>39.620000000000005</v>
      </c>
      <c r="R168" s="235"/>
      <c r="S168" s="235"/>
      <c r="T168" s="236"/>
      <c r="U168" s="230"/>
      <c r="V168" s="230">
        <f>SUM(V169:V206)</f>
        <v>382.55</v>
      </c>
      <c r="W168" s="230"/>
      <c r="X168" s="230"/>
      <c r="AG168" t="s">
        <v>114</v>
      </c>
    </row>
    <row r="169" spans="1:60" outlineLevel="1" x14ac:dyDescent="0.2">
      <c r="A169" s="237">
        <v>30</v>
      </c>
      <c r="B169" s="238" t="s">
        <v>313</v>
      </c>
      <c r="C169" s="259" t="s">
        <v>314</v>
      </c>
      <c r="D169" s="239" t="s">
        <v>204</v>
      </c>
      <c r="E169" s="240">
        <v>1624</v>
      </c>
      <c r="F169" s="241"/>
      <c r="G169" s="242">
        <f>ROUND(E169*F169,2)</f>
        <v>0</v>
      </c>
      <c r="H169" s="241"/>
      <c r="I169" s="242">
        <f>ROUND(E169*H169,2)</f>
        <v>0</v>
      </c>
      <c r="J169" s="241"/>
      <c r="K169" s="242">
        <f>ROUND(E169*J169,2)</f>
        <v>0</v>
      </c>
      <c r="L169" s="242">
        <v>21</v>
      </c>
      <c r="M169" s="242">
        <f>G169*(1+L169/100)</f>
        <v>0</v>
      </c>
      <c r="N169" s="242">
        <v>0</v>
      </c>
      <c r="O169" s="242">
        <f>ROUND(E169*N169,2)</f>
        <v>0</v>
      </c>
      <c r="P169" s="242">
        <v>0</v>
      </c>
      <c r="Q169" s="242">
        <f>ROUND(E169*P169,2)</f>
        <v>0</v>
      </c>
      <c r="R169" s="242" t="s">
        <v>315</v>
      </c>
      <c r="S169" s="242" t="s">
        <v>119</v>
      </c>
      <c r="T169" s="243" t="s">
        <v>120</v>
      </c>
      <c r="U169" s="222">
        <v>0.03</v>
      </c>
      <c r="V169" s="222">
        <f>ROUND(E169*U169,2)</f>
        <v>48.72</v>
      </c>
      <c r="W169" s="222"/>
      <c r="X169" s="222" t="s">
        <v>121</v>
      </c>
      <c r="Y169" s="212"/>
      <c r="Z169" s="212"/>
      <c r="AA169" s="212"/>
      <c r="AB169" s="212"/>
      <c r="AC169" s="212"/>
      <c r="AD169" s="212"/>
      <c r="AE169" s="212"/>
      <c r="AF169" s="212"/>
      <c r="AG169" s="212" t="s">
        <v>122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9"/>
      <c r="B170" s="220"/>
      <c r="C170" s="260" t="s">
        <v>316</v>
      </c>
      <c r="D170" s="245"/>
      <c r="E170" s="245"/>
      <c r="F170" s="245"/>
      <c r="G170" s="245"/>
      <c r="H170" s="222"/>
      <c r="I170" s="222"/>
      <c r="J170" s="222"/>
      <c r="K170" s="222"/>
      <c r="L170" s="222"/>
      <c r="M170" s="222"/>
      <c r="N170" s="222"/>
      <c r="O170" s="222"/>
      <c r="P170" s="222"/>
      <c r="Q170" s="222"/>
      <c r="R170" s="222"/>
      <c r="S170" s="222"/>
      <c r="T170" s="222"/>
      <c r="U170" s="222"/>
      <c r="V170" s="222"/>
      <c r="W170" s="222"/>
      <c r="X170" s="222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124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9"/>
      <c r="B171" s="220"/>
      <c r="C171" s="261" t="s">
        <v>317</v>
      </c>
      <c r="D171" s="224"/>
      <c r="E171" s="225">
        <v>1512</v>
      </c>
      <c r="F171" s="222"/>
      <c r="G171" s="222"/>
      <c r="H171" s="222"/>
      <c r="I171" s="222"/>
      <c r="J171" s="222"/>
      <c r="K171" s="222"/>
      <c r="L171" s="222"/>
      <c r="M171" s="222"/>
      <c r="N171" s="222"/>
      <c r="O171" s="222"/>
      <c r="P171" s="222"/>
      <c r="Q171" s="222"/>
      <c r="R171" s="222"/>
      <c r="S171" s="222"/>
      <c r="T171" s="222"/>
      <c r="U171" s="222"/>
      <c r="V171" s="222"/>
      <c r="W171" s="222"/>
      <c r="X171" s="222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126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19"/>
      <c r="B172" s="220"/>
      <c r="C172" s="261" t="s">
        <v>318</v>
      </c>
      <c r="D172" s="224"/>
      <c r="E172" s="225">
        <v>16</v>
      </c>
      <c r="F172" s="222"/>
      <c r="G172" s="222"/>
      <c r="H172" s="222"/>
      <c r="I172" s="222"/>
      <c r="J172" s="222"/>
      <c r="K172" s="222"/>
      <c r="L172" s="222"/>
      <c r="M172" s="222"/>
      <c r="N172" s="222"/>
      <c r="O172" s="222"/>
      <c r="P172" s="222"/>
      <c r="Q172" s="222"/>
      <c r="R172" s="222"/>
      <c r="S172" s="222"/>
      <c r="T172" s="222"/>
      <c r="U172" s="222"/>
      <c r="V172" s="222"/>
      <c r="W172" s="222"/>
      <c r="X172" s="222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126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19"/>
      <c r="B173" s="220"/>
      <c r="C173" s="261" t="s">
        <v>319</v>
      </c>
      <c r="D173" s="224"/>
      <c r="E173" s="225">
        <v>4</v>
      </c>
      <c r="F173" s="222"/>
      <c r="G173" s="222"/>
      <c r="H173" s="222"/>
      <c r="I173" s="222"/>
      <c r="J173" s="222"/>
      <c r="K173" s="222"/>
      <c r="L173" s="222"/>
      <c r="M173" s="222"/>
      <c r="N173" s="222"/>
      <c r="O173" s="222"/>
      <c r="P173" s="222"/>
      <c r="Q173" s="222"/>
      <c r="R173" s="222"/>
      <c r="S173" s="222"/>
      <c r="T173" s="222"/>
      <c r="U173" s="222"/>
      <c r="V173" s="222"/>
      <c r="W173" s="222"/>
      <c r="X173" s="222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126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19"/>
      <c r="B174" s="220"/>
      <c r="C174" s="261" t="s">
        <v>320</v>
      </c>
      <c r="D174" s="224"/>
      <c r="E174" s="225">
        <v>4</v>
      </c>
      <c r="F174" s="222"/>
      <c r="G174" s="222"/>
      <c r="H174" s="222"/>
      <c r="I174" s="222"/>
      <c r="J174" s="222"/>
      <c r="K174" s="222"/>
      <c r="L174" s="222"/>
      <c r="M174" s="222"/>
      <c r="N174" s="222"/>
      <c r="O174" s="222"/>
      <c r="P174" s="222"/>
      <c r="Q174" s="222"/>
      <c r="R174" s="222"/>
      <c r="S174" s="222"/>
      <c r="T174" s="222"/>
      <c r="U174" s="222"/>
      <c r="V174" s="222"/>
      <c r="W174" s="222"/>
      <c r="X174" s="222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126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19"/>
      <c r="B175" s="220"/>
      <c r="C175" s="261" t="s">
        <v>321</v>
      </c>
      <c r="D175" s="224"/>
      <c r="E175" s="225">
        <v>8</v>
      </c>
      <c r="F175" s="222"/>
      <c r="G175" s="222"/>
      <c r="H175" s="222"/>
      <c r="I175" s="222"/>
      <c r="J175" s="222"/>
      <c r="K175" s="222"/>
      <c r="L175" s="222"/>
      <c r="M175" s="222"/>
      <c r="N175" s="222"/>
      <c r="O175" s="222"/>
      <c r="P175" s="222"/>
      <c r="Q175" s="222"/>
      <c r="R175" s="222"/>
      <c r="S175" s="222"/>
      <c r="T175" s="222"/>
      <c r="U175" s="222"/>
      <c r="V175" s="222"/>
      <c r="W175" s="222"/>
      <c r="X175" s="222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126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19"/>
      <c r="B176" s="220"/>
      <c r="C176" s="261" t="s">
        <v>322</v>
      </c>
      <c r="D176" s="224"/>
      <c r="E176" s="225">
        <v>32</v>
      </c>
      <c r="F176" s="222"/>
      <c r="G176" s="222"/>
      <c r="H176" s="222"/>
      <c r="I176" s="222"/>
      <c r="J176" s="222"/>
      <c r="K176" s="222"/>
      <c r="L176" s="222"/>
      <c r="M176" s="222"/>
      <c r="N176" s="222"/>
      <c r="O176" s="222"/>
      <c r="P176" s="222"/>
      <c r="Q176" s="222"/>
      <c r="R176" s="222"/>
      <c r="S176" s="222"/>
      <c r="T176" s="222"/>
      <c r="U176" s="222"/>
      <c r="V176" s="222"/>
      <c r="W176" s="222"/>
      <c r="X176" s="222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126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19"/>
      <c r="B177" s="220"/>
      <c r="C177" s="261" t="s">
        <v>323</v>
      </c>
      <c r="D177" s="224"/>
      <c r="E177" s="225">
        <v>24</v>
      </c>
      <c r="F177" s="222"/>
      <c r="G177" s="222"/>
      <c r="H177" s="222"/>
      <c r="I177" s="222"/>
      <c r="J177" s="222"/>
      <c r="K177" s="222"/>
      <c r="L177" s="222"/>
      <c r="M177" s="222"/>
      <c r="N177" s="222"/>
      <c r="O177" s="222"/>
      <c r="P177" s="222"/>
      <c r="Q177" s="222"/>
      <c r="R177" s="222"/>
      <c r="S177" s="222"/>
      <c r="T177" s="222"/>
      <c r="U177" s="222"/>
      <c r="V177" s="222"/>
      <c r="W177" s="222"/>
      <c r="X177" s="222"/>
      <c r="Y177" s="212"/>
      <c r="Z177" s="212"/>
      <c r="AA177" s="212"/>
      <c r="AB177" s="212"/>
      <c r="AC177" s="212"/>
      <c r="AD177" s="212"/>
      <c r="AE177" s="212"/>
      <c r="AF177" s="212"/>
      <c r="AG177" s="212" t="s">
        <v>126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19"/>
      <c r="B178" s="220"/>
      <c r="C178" s="261" t="s">
        <v>324</v>
      </c>
      <c r="D178" s="224"/>
      <c r="E178" s="225">
        <v>8</v>
      </c>
      <c r="F178" s="222"/>
      <c r="G178" s="222"/>
      <c r="H178" s="222"/>
      <c r="I178" s="222"/>
      <c r="J178" s="222"/>
      <c r="K178" s="222"/>
      <c r="L178" s="222"/>
      <c r="M178" s="222"/>
      <c r="N178" s="222"/>
      <c r="O178" s="222"/>
      <c r="P178" s="222"/>
      <c r="Q178" s="222"/>
      <c r="R178" s="222"/>
      <c r="S178" s="222"/>
      <c r="T178" s="222"/>
      <c r="U178" s="222"/>
      <c r="V178" s="222"/>
      <c r="W178" s="222"/>
      <c r="X178" s="222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126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9"/>
      <c r="B179" s="220"/>
      <c r="C179" s="261" t="s">
        <v>325</v>
      </c>
      <c r="D179" s="224"/>
      <c r="E179" s="225">
        <v>4</v>
      </c>
      <c r="F179" s="222"/>
      <c r="G179" s="222"/>
      <c r="H179" s="222"/>
      <c r="I179" s="222"/>
      <c r="J179" s="222"/>
      <c r="K179" s="222"/>
      <c r="L179" s="222"/>
      <c r="M179" s="222"/>
      <c r="N179" s="222"/>
      <c r="O179" s="222"/>
      <c r="P179" s="222"/>
      <c r="Q179" s="222"/>
      <c r="R179" s="222"/>
      <c r="S179" s="222"/>
      <c r="T179" s="222"/>
      <c r="U179" s="222"/>
      <c r="V179" s="222"/>
      <c r="W179" s="222"/>
      <c r="X179" s="222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126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9"/>
      <c r="B180" s="220"/>
      <c r="C180" s="261" t="s">
        <v>326</v>
      </c>
      <c r="D180" s="224"/>
      <c r="E180" s="225">
        <v>12</v>
      </c>
      <c r="F180" s="222"/>
      <c r="G180" s="222"/>
      <c r="H180" s="222"/>
      <c r="I180" s="222"/>
      <c r="J180" s="222"/>
      <c r="K180" s="222"/>
      <c r="L180" s="222"/>
      <c r="M180" s="222"/>
      <c r="N180" s="222"/>
      <c r="O180" s="222"/>
      <c r="P180" s="222"/>
      <c r="Q180" s="222"/>
      <c r="R180" s="222"/>
      <c r="S180" s="222"/>
      <c r="T180" s="222"/>
      <c r="U180" s="222"/>
      <c r="V180" s="222"/>
      <c r="W180" s="222"/>
      <c r="X180" s="222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126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37">
        <v>31</v>
      </c>
      <c r="B181" s="238" t="s">
        <v>327</v>
      </c>
      <c r="C181" s="259" t="s">
        <v>328</v>
      </c>
      <c r="D181" s="239" t="s">
        <v>204</v>
      </c>
      <c r="E181" s="240">
        <v>5</v>
      </c>
      <c r="F181" s="241"/>
      <c r="G181" s="242">
        <f>ROUND(E181*F181,2)</f>
        <v>0</v>
      </c>
      <c r="H181" s="241"/>
      <c r="I181" s="242">
        <f>ROUND(E181*H181,2)</f>
        <v>0</v>
      </c>
      <c r="J181" s="241"/>
      <c r="K181" s="242">
        <f>ROUND(E181*J181,2)</f>
        <v>0</v>
      </c>
      <c r="L181" s="242">
        <v>21</v>
      </c>
      <c r="M181" s="242">
        <f>G181*(1+L181/100)</f>
        <v>0</v>
      </c>
      <c r="N181" s="242">
        <v>0</v>
      </c>
      <c r="O181" s="242">
        <f>ROUND(E181*N181,2)</f>
        <v>0</v>
      </c>
      <c r="P181" s="242">
        <v>0</v>
      </c>
      <c r="Q181" s="242">
        <f>ROUND(E181*P181,2)</f>
        <v>0</v>
      </c>
      <c r="R181" s="242" t="s">
        <v>315</v>
      </c>
      <c r="S181" s="242" t="s">
        <v>119</v>
      </c>
      <c r="T181" s="243" t="s">
        <v>120</v>
      </c>
      <c r="U181" s="222">
        <v>0.05</v>
      </c>
      <c r="V181" s="222">
        <f>ROUND(E181*U181,2)</f>
        <v>0.25</v>
      </c>
      <c r="W181" s="222"/>
      <c r="X181" s="222" t="s">
        <v>121</v>
      </c>
      <c r="Y181" s="212"/>
      <c r="Z181" s="212"/>
      <c r="AA181" s="212"/>
      <c r="AB181" s="212"/>
      <c r="AC181" s="212"/>
      <c r="AD181" s="212"/>
      <c r="AE181" s="212"/>
      <c r="AF181" s="212"/>
      <c r="AG181" s="212" t="s">
        <v>122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9"/>
      <c r="B182" s="220"/>
      <c r="C182" s="260" t="s">
        <v>316</v>
      </c>
      <c r="D182" s="245"/>
      <c r="E182" s="245"/>
      <c r="F182" s="245"/>
      <c r="G182" s="245"/>
      <c r="H182" s="222"/>
      <c r="I182" s="222"/>
      <c r="J182" s="222"/>
      <c r="K182" s="222"/>
      <c r="L182" s="222"/>
      <c r="M182" s="222"/>
      <c r="N182" s="222"/>
      <c r="O182" s="222"/>
      <c r="P182" s="222"/>
      <c r="Q182" s="222"/>
      <c r="R182" s="222"/>
      <c r="S182" s="222"/>
      <c r="T182" s="222"/>
      <c r="U182" s="222"/>
      <c r="V182" s="222"/>
      <c r="W182" s="222"/>
      <c r="X182" s="222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124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19"/>
      <c r="B183" s="220"/>
      <c r="C183" s="261" t="s">
        <v>329</v>
      </c>
      <c r="D183" s="224"/>
      <c r="E183" s="225">
        <v>2</v>
      </c>
      <c r="F183" s="222"/>
      <c r="G183" s="222"/>
      <c r="H183" s="222"/>
      <c r="I183" s="222"/>
      <c r="J183" s="222"/>
      <c r="K183" s="222"/>
      <c r="L183" s="222"/>
      <c r="M183" s="222"/>
      <c r="N183" s="222"/>
      <c r="O183" s="222"/>
      <c r="P183" s="222"/>
      <c r="Q183" s="222"/>
      <c r="R183" s="222"/>
      <c r="S183" s="222"/>
      <c r="T183" s="222"/>
      <c r="U183" s="222"/>
      <c r="V183" s="222"/>
      <c r="W183" s="222"/>
      <c r="X183" s="222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126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19"/>
      <c r="B184" s="220"/>
      <c r="C184" s="261" t="s">
        <v>330</v>
      </c>
      <c r="D184" s="224"/>
      <c r="E184" s="225">
        <v>2</v>
      </c>
      <c r="F184" s="222"/>
      <c r="G184" s="222"/>
      <c r="H184" s="222"/>
      <c r="I184" s="222"/>
      <c r="J184" s="222"/>
      <c r="K184" s="222"/>
      <c r="L184" s="222"/>
      <c r="M184" s="222"/>
      <c r="N184" s="222"/>
      <c r="O184" s="222"/>
      <c r="P184" s="222"/>
      <c r="Q184" s="222"/>
      <c r="R184" s="222"/>
      <c r="S184" s="222"/>
      <c r="T184" s="222"/>
      <c r="U184" s="222"/>
      <c r="V184" s="222"/>
      <c r="W184" s="222"/>
      <c r="X184" s="222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126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19"/>
      <c r="B185" s="220"/>
      <c r="C185" s="261" t="s">
        <v>331</v>
      </c>
      <c r="D185" s="224"/>
      <c r="E185" s="225">
        <v>1</v>
      </c>
      <c r="F185" s="222"/>
      <c r="G185" s="222"/>
      <c r="H185" s="222"/>
      <c r="I185" s="222"/>
      <c r="J185" s="222"/>
      <c r="K185" s="222"/>
      <c r="L185" s="222"/>
      <c r="M185" s="222"/>
      <c r="N185" s="222"/>
      <c r="O185" s="222"/>
      <c r="P185" s="222"/>
      <c r="Q185" s="222"/>
      <c r="R185" s="222"/>
      <c r="S185" s="222"/>
      <c r="T185" s="222"/>
      <c r="U185" s="222"/>
      <c r="V185" s="222"/>
      <c r="W185" s="222"/>
      <c r="X185" s="222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126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ht="33.75" outlineLevel="1" x14ac:dyDescent="0.2">
      <c r="A186" s="237">
        <v>32</v>
      </c>
      <c r="B186" s="238" t="s">
        <v>332</v>
      </c>
      <c r="C186" s="259" t="s">
        <v>333</v>
      </c>
      <c r="D186" s="239" t="s">
        <v>117</v>
      </c>
      <c r="E186" s="240">
        <v>8.4874799999999997</v>
      </c>
      <c r="F186" s="241"/>
      <c r="G186" s="242">
        <f>ROUND(E186*F186,2)</f>
        <v>0</v>
      </c>
      <c r="H186" s="241"/>
      <c r="I186" s="242">
        <f>ROUND(E186*H186,2)</f>
        <v>0</v>
      </c>
      <c r="J186" s="241"/>
      <c r="K186" s="242">
        <f>ROUND(E186*J186,2)</f>
        <v>0</v>
      </c>
      <c r="L186" s="242">
        <v>21</v>
      </c>
      <c r="M186" s="242">
        <f>G186*(1+L186/100)</f>
        <v>0</v>
      </c>
      <c r="N186" s="242">
        <v>1E-3</v>
      </c>
      <c r="O186" s="242">
        <f>ROUND(E186*N186,2)</f>
        <v>0.01</v>
      </c>
      <c r="P186" s="242">
        <v>6.3E-2</v>
      </c>
      <c r="Q186" s="242">
        <f>ROUND(E186*P186,2)</f>
        <v>0.53</v>
      </c>
      <c r="R186" s="242" t="s">
        <v>315</v>
      </c>
      <c r="S186" s="242" t="s">
        <v>119</v>
      </c>
      <c r="T186" s="243" t="s">
        <v>120</v>
      </c>
      <c r="U186" s="222">
        <v>0.71799999999999997</v>
      </c>
      <c r="V186" s="222">
        <f>ROUND(E186*U186,2)</f>
        <v>6.09</v>
      </c>
      <c r="W186" s="222"/>
      <c r="X186" s="222" t="s">
        <v>121</v>
      </c>
      <c r="Y186" s="212"/>
      <c r="Z186" s="212"/>
      <c r="AA186" s="212"/>
      <c r="AB186" s="212"/>
      <c r="AC186" s="212"/>
      <c r="AD186" s="212"/>
      <c r="AE186" s="212"/>
      <c r="AF186" s="212"/>
      <c r="AG186" s="212" t="s">
        <v>122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19"/>
      <c r="B187" s="220"/>
      <c r="C187" s="261" t="s">
        <v>128</v>
      </c>
      <c r="D187" s="224"/>
      <c r="E187" s="225">
        <v>6.4674800000000001</v>
      </c>
      <c r="F187" s="222"/>
      <c r="G187" s="222"/>
      <c r="H187" s="222"/>
      <c r="I187" s="222"/>
      <c r="J187" s="222"/>
      <c r="K187" s="222"/>
      <c r="L187" s="222"/>
      <c r="M187" s="222"/>
      <c r="N187" s="222"/>
      <c r="O187" s="222"/>
      <c r="P187" s="222"/>
      <c r="Q187" s="222"/>
      <c r="R187" s="222"/>
      <c r="S187" s="222"/>
      <c r="T187" s="222"/>
      <c r="U187" s="222"/>
      <c r="V187" s="222"/>
      <c r="W187" s="222"/>
      <c r="X187" s="222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126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19"/>
      <c r="B188" s="220"/>
      <c r="C188" s="261" t="s">
        <v>139</v>
      </c>
      <c r="D188" s="224"/>
      <c r="E188" s="225">
        <v>2.02</v>
      </c>
      <c r="F188" s="222"/>
      <c r="G188" s="222"/>
      <c r="H188" s="222"/>
      <c r="I188" s="222"/>
      <c r="J188" s="222"/>
      <c r="K188" s="222"/>
      <c r="L188" s="222"/>
      <c r="M188" s="222"/>
      <c r="N188" s="222"/>
      <c r="O188" s="222"/>
      <c r="P188" s="222"/>
      <c r="Q188" s="222"/>
      <c r="R188" s="222"/>
      <c r="S188" s="222"/>
      <c r="T188" s="222"/>
      <c r="U188" s="222"/>
      <c r="V188" s="222"/>
      <c r="W188" s="222"/>
      <c r="X188" s="222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126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37">
        <v>33</v>
      </c>
      <c r="B189" s="238" t="s">
        <v>334</v>
      </c>
      <c r="C189" s="259" t="s">
        <v>335</v>
      </c>
      <c r="D189" s="239" t="s">
        <v>117</v>
      </c>
      <c r="E189" s="240">
        <v>1.4875</v>
      </c>
      <c r="F189" s="241"/>
      <c r="G189" s="242">
        <f>ROUND(E189*F189,2)</f>
        <v>0</v>
      </c>
      <c r="H189" s="241"/>
      <c r="I189" s="242">
        <f>ROUND(E189*H189,2)</f>
        <v>0</v>
      </c>
      <c r="J189" s="241"/>
      <c r="K189" s="242">
        <f>ROUND(E189*J189,2)</f>
        <v>0</v>
      </c>
      <c r="L189" s="242">
        <v>21</v>
      </c>
      <c r="M189" s="242">
        <f>G189*(1+L189/100)</f>
        <v>0</v>
      </c>
      <c r="N189" s="242">
        <v>2.1900000000000001E-3</v>
      </c>
      <c r="O189" s="242">
        <f>ROUND(E189*N189,2)</f>
        <v>0</v>
      </c>
      <c r="P189" s="242">
        <v>0.01</v>
      </c>
      <c r="Q189" s="242">
        <f>ROUND(E189*P189,2)</f>
        <v>0.01</v>
      </c>
      <c r="R189" s="242" t="s">
        <v>315</v>
      </c>
      <c r="S189" s="242" t="s">
        <v>119</v>
      </c>
      <c r="T189" s="243" t="s">
        <v>120</v>
      </c>
      <c r="U189" s="222">
        <v>0.52</v>
      </c>
      <c r="V189" s="222">
        <f>ROUND(E189*U189,2)</f>
        <v>0.77</v>
      </c>
      <c r="W189" s="222"/>
      <c r="X189" s="222" t="s">
        <v>121</v>
      </c>
      <c r="Y189" s="212"/>
      <c r="Z189" s="212"/>
      <c r="AA189" s="212"/>
      <c r="AB189" s="212"/>
      <c r="AC189" s="212"/>
      <c r="AD189" s="212"/>
      <c r="AE189" s="212"/>
      <c r="AF189" s="212"/>
      <c r="AG189" s="212" t="s">
        <v>122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19"/>
      <c r="B190" s="220"/>
      <c r="C190" s="261" t="s">
        <v>336</v>
      </c>
      <c r="D190" s="224"/>
      <c r="E190" s="225">
        <v>1.4875</v>
      </c>
      <c r="F190" s="222"/>
      <c r="G190" s="222"/>
      <c r="H190" s="222"/>
      <c r="I190" s="222"/>
      <c r="J190" s="222"/>
      <c r="K190" s="222"/>
      <c r="L190" s="222"/>
      <c r="M190" s="222"/>
      <c r="N190" s="222"/>
      <c r="O190" s="222"/>
      <c r="P190" s="222"/>
      <c r="Q190" s="222"/>
      <c r="R190" s="222"/>
      <c r="S190" s="222"/>
      <c r="T190" s="222"/>
      <c r="U190" s="222"/>
      <c r="V190" s="222"/>
      <c r="W190" s="222"/>
      <c r="X190" s="222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126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37">
        <v>34</v>
      </c>
      <c r="B191" s="238" t="s">
        <v>337</v>
      </c>
      <c r="C191" s="259" t="s">
        <v>338</v>
      </c>
      <c r="D191" s="239" t="s">
        <v>117</v>
      </c>
      <c r="E191" s="240">
        <v>7.0088999999999997</v>
      </c>
      <c r="F191" s="241"/>
      <c r="G191" s="242">
        <f>ROUND(E191*F191,2)</f>
        <v>0</v>
      </c>
      <c r="H191" s="241"/>
      <c r="I191" s="242">
        <f>ROUND(E191*H191,2)</f>
        <v>0</v>
      </c>
      <c r="J191" s="241"/>
      <c r="K191" s="242">
        <f>ROUND(E191*J191,2)</f>
        <v>0</v>
      </c>
      <c r="L191" s="242">
        <v>21</v>
      </c>
      <c r="M191" s="242">
        <f>G191*(1+L191/100)</f>
        <v>0</v>
      </c>
      <c r="N191" s="242">
        <v>1E-3</v>
      </c>
      <c r="O191" s="242">
        <f>ROUND(E191*N191,2)</f>
        <v>0.01</v>
      </c>
      <c r="P191" s="242">
        <v>3.492E-2</v>
      </c>
      <c r="Q191" s="242">
        <f>ROUND(E191*P191,2)</f>
        <v>0.24</v>
      </c>
      <c r="R191" s="242" t="s">
        <v>315</v>
      </c>
      <c r="S191" s="242" t="s">
        <v>119</v>
      </c>
      <c r="T191" s="243" t="s">
        <v>120</v>
      </c>
      <c r="U191" s="222">
        <v>0.52100000000000002</v>
      </c>
      <c r="V191" s="222">
        <f>ROUND(E191*U191,2)</f>
        <v>3.65</v>
      </c>
      <c r="W191" s="222"/>
      <c r="X191" s="222" t="s">
        <v>121</v>
      </c>
      <c r="Y191" s="212"/>
      <c r="Z191" s="212"/>
      <c r="AA191" s="212"/>
      <c r="AB191" s="212"/>
      <c r="AC191" s="212"/>
      <c r="AD191" s="212"/>
      <c r="AE191" s="212"/>
      <c r="AF191" s="212"/>
      <c r="AG191" s="212" t="s">
        <v>122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9"/>
      <c r="B192" s="220"/>
      <c r="C192" s="261" t="s">
        <v>132</v>
      </c>
      <c r="D192" s="224"/>
      <c r="E192" s="225">
        <v>7.0088999999999997</v>
      </c>
      <c r="F192" s="222"/>
      <c r="G192" s="222"/>
      <c r="H192" s="222"/>
      <c r="I192" s="222"/>
      <c r="J192" s="222"/>
      <c r="K192" s="222"/>
      <c r="L192" s="222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126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37">
        <v>35</v>
      </c>
      <c r="B193" s="238" t="s">
        <v>339</v>
      </c>
      <c r="C193" s="259" t="s">
        <v>340</v>
      </c>
      <c r="D193" s="239" t="s">
        <v>117</v>
      </c>
      <c r="E193" s="240">
        <v>700.68349999999998</v>
      </c>
      <c r="F193" s="241"/>
      <c r="G193" s="242">
        <f>ROUND(E193*F193,2)</f>
        <v>0</v>
      </c>
      <c r="H193" s="241"/>
      <c r="I193" s="242">
        <f>ROUND(E193*H193,2)</f>
        <v>0</v>
      </c>
      <c r="J193" s="241"/>
      <c r="K193" s="242">
        <f>ROUND(E193*J193,2)</f>
        <v>0</v>
      </c>
      <c r="L193" s="242">
        <v>21</v>
      </c>
      <c r="M193" s="242">
        <f>G193*(1+L193/100)</f>
        <v>0</v>
      </c>
      <c r="N193" s="242">
        <v>9.2000000000000003E-4</v>
      </c>
      <c r="O193" s="242">
        <f>ROUND(E193*N193,2)</f>
        <v>0.64</v>
      </c>
      <c r="P193" s="242">
        <v>0.04</v>
      </c>
      <c r="Q193" s="242">
        <f>ROUND(E193*P193,2)</f>
        <v>28.03</v>
      </c>
      <c r="R193" s="242" t="s">
        <v>315</v>
      </c>
      <c r="S193" s="242" t="s">
        <v>119</v>
      </c>
      <c r="T193" s="243" t="s">
        <v>120</v>
      </c>
      <c r="U193" s="222">
        <v>0.373</v>
      </c>
      <c r="V193" s="222">
        <f>ROUND(E193*U193,2)</f>
        <v>261.35000000000002</v>
      </c>
      <c r="W193" s="222"/>
      <c r="X193" s="222" t="s">
        <v>121</v>
      </c>
      <c r="Y193" s="212"/>
      <c r="Z193" s="212"/>
      <c r="AA193" s="212"/>
      <c r="AB193" s="212"/>
      <c r="AC193" s="212"/>
      <c r="AD193" s="212"/>
      <c r="AE193" s="212"/>
      <c r="AF193" s="212"/>
      <c r="AG193" s="212" t="s">
        <v>122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19"/>
      <c r="B194" s="220"/>
      <c r="C194" s="261" t="s">
        <v>341</v>
      </c>
      <c r="D194" s="224"/>
      <c r="E194" s="225">
        <v>700.68349999999998</v>
      </c>
      <c r="F194" s="222"/>
      <c r="G194" s="222"/>
      <c r="H194" s="222"/>
      <c r="I194" s="222"/>
      <c r="J194" s="222"/>
      <c r="K194" s="222"/>
      <c r="L194" s="222"/>
      <c r="M194" s="222"/>
      <c r="N194" s="222"/>
      <c r="O194" s="222"/>
      <c r="P194" s="222"/>
      <c r="Q194" s="222"/>
      <c r="R194" s="222"/>
      <c r="S194" s="222"/>
      <c r="T194" s="222"/>
      <c r="U194" s="222"/>
      <c r="V194" s="222"/>
      <c r="W194" s="222"/>
      <c r="X194" s="222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126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37">
        <v>36</v>
      </c>
      <c r="B195" s="238" t="s">
        <v>342</v>
      </c>
      <c r="C195" s="259" t="s">
        <v>343</v>
      </c>
      <c r="D195" s="239" t="s">
        <v>117</v>
      </c>
      <c r="E195" s="240">
        <v>187.51883000000001</v>
      </c>
      <c r="F195" s="241"/>
      <c r="G195" s="242">
        <f>ROUND(E195*F195,2)</f>
        <v>0</v>
      </c>
      <c r="H195" s="241"/>
      <c r="I195" s="242">
        <f>ROUND(E195*H195,2)</f>
        <v>0</v>
      </c>
      <c r="J195" s="241"/>
      <c r="K195" s="242">
        <f>ROUND(E195*J195,2)</f>
        <v>0</v>
      </c>
      <c r="L195" s="242">
        <v>21</v>
      </c>
      <c r="M195" s="242">
        <f>G195*(1+L195/100)</f>
        <v>0</v>
      </c>
      <c r="N195" s="242">
        <v>8.1999999999999998E-4</v>
      </c>
      <c r="O195" s="242">
        <f>ROUND(E195*N195,2)</f>
        <v>0.15</v>
      </c>
      <c r="P195" s="242">
        <v>5.5E-2</v>
      </c>
      <c r="Q195" s="242">
        <f>ROUND(E195*P195,2)</f>
        <v>10.31</v>
      </c>
      <c r="R195" s="242" t="s">
        <v>315</v>
      </c>
      <c r="S195" s="242" t="s">
        <v>119</v>
      </c>
      <c r="T195" s="243" t="s">
        <v>120</v>
      </c>
      <c r="U195" s="222">
        <v>0.32</v>
      </c>
      <c r="V195" s="222">
        <f>ROUND(E195*U195,2)</f>
        <v>60.01</v>
      </c>
      <c r="W195" s="222"/>
      <c r="X195" s="222" t="s">
        <v>121</v>
      </c>
      <c r="Y195" s="212"/>
      <c r="Z195" s="212"/>
      <c r="AA195" s="212"/>
      <c r="AB195" s="212"/>
      <c r="AC195" s="212"/>
      <c r="AD195" s="212"/>
      <c r="AE195" s="212"/>
      <c r="AF195" s="212"/>
      <c r="AG195" s="212" t="s">
        <v>122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9"/>
      <c r="B196" s="220"/>
      <c r="C196" s="261" t="s">
        <v>131</v>
      </c>
      <c r="D196" s="224"/>
      <c r="E196" s="225">
        <v>12.678599999999999</v>
      </c>
      <c r="F196" s="222"/>
      <c r="G196" s="222"/>
      <c r="H196" s="222"/>
      <c r="I196" s="222"/>
      <c r="J196" s="222"/>
      <c r="K196" s="222"/>
      <c r="L196" s="222"/>
      <c r="M196" s="222"/>
      <c r="N196" s="222"/>
      <c r="O196" s="222"/>
      <c r="P196" s="222"/>
      <c r="Q196" s="222"/>
      <c r="R196" s="222"/>
      <c r="S196" s="222"/>
      <c r="T196" s="222"/>
      <c r="U196" s="222"/>
      <c r="V196" s="222"/>
      <c r="W196" s="222"/>
      <c r="X196" s="222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126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9"/>
      <c r="B197" s="220"/>
      <c r="C197" s="261" t="s">
        <v>133</v>
      </c>
      <c r="D197" s="224"/>
      <c r="E197" s="225">
        <v>14.83465</v>
      </c>
      <c r="F197" s="222"/>
      <c r="G197" s="222"/>
      <c r="H197" s="222"/>
      <c r="I197" s="222"/>
      <c r="J197" s="222"/>
      <c r="K197" s="222"/>
      <c r="L197" s="222"/>
      <c r="M197" s="222"/>
      <c r="N197" s="222"/>
      <c r="O197" s="222"/>
      <c r="P197" s="222"/>
      <c r="Q197" s="222"/>
      <c r="R197" s="222"/>
      <c r="S197" s="222"/>
      <c r="T197" s="222"/>
      <c r="U197" s="222"/>
      <c r="V197" s="222"/>
      <c r="W197" s="222"/>
      <c r="X197" s="222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126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19"/>
      <c r="B198" s="220"/>
      <c r="C198" s="261" t="s">
        <v>134</v>
      </c>
      <c r="D198" s="224"/>
      <c r="E198" s="225">
        <v>51.916499999999999</v>
      </c>
      <c r="F198" s="222"/>
      <c r="G198" s="222"/>
      <c r="H198" s="222"/>
      <c r="I198" s="222"/>
      <c r="J198" s="222"/>
      <c r="K198" s="222"/>
      <c r="L198" s="222"/>
      <c r="M198" s="222"/>
      <c r="N198" s="222"/>
      <c r="O198" s="222"/>
      <c r="P198" s="222"/>
      <c r="Q198" s="222"/>
      <c r="R198" s="222"/>
      <c r="S198" s="222"/>
      <c r="T198" s="222"/>
      <c r="U198" s="222"/>
      <c r="V198" s="222"/>
      <c r="W198" s="222"/>
      <c r="X198" s="222"/>
      <c r="Y198" s="212"/>
      <c r="Z198" s="212"/>
      <c r="AA198" s="212"/>
      <c r="AB198" s="212"/>
      <c r="AC198" s="212"/>
      <c r="AD198" s="212"/>
      <c r="AE198" s="212"/>
      <c r="AF198" s="212"/>
      <c r="AG198" s="212" t="s">
        <v>126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19"/>
      <c r="B199" s="220"/>
      <c r="C199" s="261" t="s">
        <v>135</v>
      </c>
      <c r="D199" s="224"/>
      <c r="E199" s="225">
        <v>37.984949999999998</v>
      </c>
      <c r="F199" s="222"/>
      <c r="G199" s="222"/>
      <c r="H199" s="222"/>
      <c r="I199" s="222"/>
      <c r="J199" s="222"/>
      <c r="K199" s="222"/>
      <c r="L199" s="222"/>
      <c r="M199" s="222"/>
      <c r="N199" s="222"/>
      <c r="O199" s="222"/>
      <c r="P199" s="222"/>
      <c r="Q199" s="222"/>
      <c r="R199" s="222"/>
      <c r="S199" s="222"/>
      <c r="T199" s="222"/>
      <c r="U199" s="222"/>
      <c r="V199" s="222"/>
      <c r="W199" s="222"/>
      <c r="X199" s="222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126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19"/>
      <c r="B200" s="220"/>
      <c r="C200" s="261" t="s">
        <v>344</v>
      </c>
      <c r="D200" s="224"/>
      <c r="E200" s="225">
        <v>19.999849999999999</v>
      </c>
      <c r="F200" s="222"/>
      <c r="G200" s="222"/>
      <c r="H200" s="222"/>
      <c r="I200" s="222"/>
      <c r="J200" s="222"/>
      <c r="K200" s="222"/>
      <c r="L200" s="222"/>
      <c r="M200" s="222"/>
      <c r="N200" s="222"/>
      <c r="O200" s="222"/>
      <c r="P200" s="222"/>
      <c r="Q200" s="222"/>
      <c r="R200" s="222"/>
      <c r="S200" s="222"/>
      <c r="T200" s="222"/>
      <c r="U200" s="222"/>
      <c r="V200" s="222"/>
      <c r="W200" s="222"/>
      <c r="X200" s="222"/>
      <c r="Y200" s="212"/>
      <c r="Z200" s="212"/>
      <c r="AA200" s="212"/>
      <c r="AB200" s="212"/>
      <c r="AC200" s="212"/>
      <c r="AD200" s="212"/>
      <c r="AE200" s="212"/>
      <c r="AF200" s="212"/>
      <c r="AG200" s="212" t="s">
        <v>126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9"/>
      <c r="B201" s="220"/>
      <c r="C201" s="261" t="s">
        <v>345</v>
      </c>
      <c r="D201" s="224"/>
      <c r="E201" s="225">
        <v>18.925730000000001</v>
      </c>
      <c r="F201" s="222"/>
      <c r="G201" s="222"/>
      <c r="H201" s="222"/>
      <c r="I201" s="222"/>
      <c r="J201" s="222"/>
      <c r="K201" s="222"/>
      <c r="L201" s="222"/>
      <c r="M201" s="222"/>
      <c r="N201" s="222"/>
      <c r="O201" s="222"/>
      <c r="P201" s="222"/>
      <c r="Q201" s="222"/>
      <c r="R201" s="222"/>
      <c r="S201" s="222"/>
      <c r="T201" s="222"/>
      <c r="U201" s="222"/>
      <c r="V201" s="222"/>
      <c r="W201" s="222"/>
      <c r="X201" s="222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126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9"/>
      <c r="B202" s="220"/>
      <c r="C202" s="261" t="s">
        <v>138</v>
      </c>
      <c r="D202" s="224"/>
      <c r="E202" s="225">
        <v>31.178550000000001</v>
      </c>
      <c r="F202" s="222"/>
      <c r="G202" s="222"/>
      <c r="H202" s="222"/>
      <c r="I202" s="222"/>
      <c r="J202" s="222"/>
      <c r="K202" s="222"/>
      <c r="L202" s="222"/>
      <c r="M202" s="222"/>
      <c r="N202" s="222"/>
      <c r="O202" s="222"/>
      <c r="P202" s="222"/>
      <c r="Q202" s="222"/>
      <c r="R202" s="222"/>
      <c r="S202" s="222"/>
      <c r="T202" s="222"/>
      <c r="U202" s="222"/>
      <c r="V202" s="222"/>
      <c r="W202" s="222"/>
      <c r="X202" s="222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126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37">
        <v>37</v>
      </c>
      <c r="B203" s="238" t="s">
        <v>346</v>
      </c>
      <c r="C203" s="259" t="s">
        <v>347</v>
      </c>
      <c r="D203" s="239" t="s">
        <v>158</v>
      </c>
      <c r="E203" s="240">
        <v>13.12</v>
      </c>
      <c r="F203" s="241"/>
      <c r="G203" s="242">
        <f>ROUND(E203*F203,2)</f>
        <v>0</v>
      </c>
      <c r="H203" s="241"/>
      <c r="I203" s="242">
        <f>ROUND(E203*H203,2)</f>
        <v>0</v>
      </c>
      <c r="J203" s="241"/>
      <c r="K203" s="242">
        <f>ROUND(E203*J203,2)</f>
        <v>0</v>
      </c>
      <c r="L203" s="242">
        <v>21</v>
      </c>
      <c r="M203" s="242">
        <f>G203*(1+L203/100)</f>
        <v>0</v>
      </c>
      <c r="N203" s="242">
        <v>0</v>
      </c>
      <c r="O203" s="242">
        <f>ROUND(E203*N203,2)</f>
        <v>0</v>
      </c>
      <c r="P203" s="242">
        <v>3.773E-2</v>
      </c>
      <c r="Q203" s="242">
        <f>ROUND(E203*P203,2)</f>
        <v>0.5</v>
      </c>
      <c r="R203" s="242" t="s">
        <v>315</v>
      </c>
      <c r="S203" s="242" t="s">
        <v>119</v>
      </c>
      <c r="T203" s="243" t="s">
        <v>120</v>
      </c>
      <c r="U203" s="222">
        <v>0.13</v>
      </c>
      <c r="V203" s="222">
        <f>ROUND(E203*U203,2)</f>
        <v>1.71</v>
      </c>
      <c r="W203" s="222"/>
      <c r="X203" s="222" t="s">
        <v>121</v>
      </c>
      <c r="Y203" s="212"/>
      <c r="Z203" s="212"/>
      <c r="AA203" s="212"/>
      <c r="AB203" s="212"/>
      <c r="AC203" s="212"/>
      <c r="AD203" s="212"/>
      <c r="AE203" s="212"/>
      <c r="AF203" s="212"/>
      <c r="AG203" s="212" t="s">
        <v>122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19"/>
      <c r="B204" s="220"/>
      <c r="C204" s="261" t="s">
        <v>348</v>
      </c>
      <c r="D204" s="224"/>
      <c r="E204" s="225">
        <v>1.75</v>
      </c>
      <c r="F204" s="222"/>
      <c r="G204" s="222"/>
      <c r="H204" s="222"/>
      <c r="I204" s="222"/>
      <c r="J204" s="222"/>
      <c r="K204" s="222"/>
      <c r="L204" s="222"/>
      <c r="M204" s="222"/>
      <c r="N204" s="222"/>
      <c r="O204" s="222"/>
      <c r="P204" s="222"/>
      <c r="Q204" s="222"/>
      <c r="R204" s="222"/>
      <c r="S204" s="222"/>
      <c r="T204" s="222"/>
      <c r="U204" s="222"/>
      <c r="V204" s="222"/>
      <c r="W204" s="222"/>
      <c r="X204" s="222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126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9"/>
      <c r="B205" s="220"/>
      <c r="C205" s="261" t="s">
        <v>349</v>
      </c>
      <c r="D205" s="224"/>
      <c r="E205" s="225">
        <v>7.66</v>
      </c>
      <c r="F205" s="222"/>
      <c r="G205" s="222"/>
      <c r="H205" s="222"/>
      <c r="I205" s="222"/>
      <c r="J205" s="222"/>
      <c r="K205" s="222"/>
      <c r="L205" s="222"/>
      <c r="M205" s="222"/>
      <c r="N205" s="222"/>
      <c r="O205" s="222"/>
      <c r="P205" s="222"/>
      <c r="Q205" s="222"/>
      <c r="R205" s="222"/>
      <c r="S205" s="222"/>
      <c r="T205" s="222"/>
      <c r="U205" s="222"/>
      <c r="V205" s="222"/>
      <c r="W205" s="222"/>
      <c r="X205" s="222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126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19"/>
      <c r="B206" s="220"/>
      <c r="C206" s="261" t="s">
        <v>201</v>
      </c>
      <c r="D206" s="224"/>
      <c r="E206" s="225">
        <v>3.71</v>
      </c>
      <c r="F206" s="222"/>
      <c r="G206" s="222"/>
      <c r="H206" s="222"/>
      <c r="I206" s="222"/>
      <c r="J206" s="222"/>
      <c r="K206" s="222"/>
      <c r="L206" s="222"/>
      <c r="M206" s="222"/>
      <c r="N206" s="222"/>
      <c r="O206" s="222"/>
      <c r="P206" s="222"/>
      <c r="Q206" s="222"/>
      <c r="R206" s="222"/>
      <c r="S206" s="222"/>
      <c r="T206" s="222"/>
      <c r="U206" s="222"/>
      <c r="V206" s="222"/>
      <c r="W206" s="222"/>
      <c r="X206" s="222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126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x14ac:dyDescent="0.2">
      <c r="A207" s="231" t="s">
        <v>113</v>
      </c>
      <c r="B207" s="232" t="s">
        <v>74</v>
      </c>
      <c r="C207" s="258" t="s">
        <v>75</v>
      </c>
      <c r="D207" s="233"/>
      <c r="E207" s="234"/>
      <c r="F207" s="235"/>
      <c r="G207" s="235">
        <f>SUMIF(AG208:AG209,"&lt;&gt;NOR",G208:G209)</f>
        <v>0</v>
      </c>
      <c r="H207" s="235"/>
      <c r="I207" s="235">
        <f>SUM(I208:I209)</f>
        <v>0</v>
      </c>
      <c r="J207" s="235"/>
      <c r="K207" s="235">
        <f>SUM(K208:K209)</f>
        <v>0</v>
      </c>
      <c r="L207" s="235"/>
      <c r="M207" s="235">
        <f>SUM(M208:M209)</f>
        <v>0</v>
      </c>
      <c r="N207" s="235"/>
      <c r="O207" s="235">
        <f>SUM(O208:O209)</f>
        <v>0</v>
      </c>
      <c r="P207" s="235"/>
      <c r="Q207" s="235">
        <f>SUM(Q208:Q209)</f>
        <v>0</v>
      </c>
      <c r="R207" s="235"/>
      <c r="S207" s="235"/>
      <c r="T207" s="236"/>
      <c r="U207" s="230"/>
      <c r="V207" s="230">
        <f>SUM(V208:V209)</f>
        <v>92.5</v>
      </c>
      <c r="W207" s="230"/>
      <c r="X207" s="230"/>
      <c r="AG207" t="s">
        <v>114</v>
      </c>
    </row>
    <row r="208" spans="1:60" ht="33.75" outlineLevel="1" x14ac:dyDescent="0.2">
      <c r="A208" s="237">
        <v>38</v>
      </c>
      <c r="B208" s="238" t="s">
        <v>350</v>
      </c>
      <c r="C208" s="259" t="s">
        <v>351</v>
      </c>
      <c r="D208" s="239" t="s">
        <v>352</v>
      </c>
      <c r="E208" s="240">
        <v>49.414340000000003</v>
      </c>
      <c r="F208" s="241"/>
      <c r="G208" s="242">
        <f>ROUND(E208*F208,2)</f>
        <v>0</v>
      </c>
      <c r="H208" s="241"/>
      <c r="I208" s="242">
        <f>ROUND(E208*H208,2)</f>
        <v>0</v>
      </c>
      <c r="J208" s="241"/>
      <c r="K208" s="242">
        <f>ROUND(E208*J208,2)</f>
        <v>0</v>
      </c>
      <c r="L208" s="242">
        <v>21</v>
      </c>
      <c r="M208" s="242">
        <f>G208*(1+L208/100)</f>
        <v>0</v>
      </c>
      <c r="N208" s="242">
        <v>0</v>
      </c>
      <c r="O208" s="242">
        <f>ROUND(E208*N208,2)</f>
        <v>0</v>
      </c>
      <c r="P208" s="242">
        <v>0</v>
      </c>
      <c r="Q208" s="242">
        <f>ROUND(E208*P208,2)</f>
        <v>0</v>
      </c>
      <c r="R208" s="242" t="s">
        <v>142</v>
      </c>
      <c r="S208" s="242" t="s">
        <v>119</v>
      </c>
      <c r="T208" s="243" t="s">
        <v>120</v>
      </c>
      <c r="U208" s="222">
        <v>1.8720000000000001</v>
      </c>
      <c r="V208" s="222">
        <f>ROUND(E208*U208,2)</f>
        <v>92.5</v>
      </c>
      <c r="W208" s="222"/>
      <c r="X208" s="222" t="s">
        <v>353</v>
      </c>
      <c r="Y208" s="212"/>
      <c r="Z208" s="212"/>
      <c r="AA208" s="212"/>
      <c r="AB208" s="212"/>
      <c r="AC208" s="212"/>
      <c r="AD208" s="212"/>
      <c r="AE208" s="212"/>
      <c r="AF208" s="212"/>
      <c r="AG208" s="212" t="s">
        <v>354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19"/>
      <c r="B209" s="220"/>
      <c r="C209" s="260" t="s">
        <v>355</v>
      </c>
      <c r="D209" s="245"/>
      <c r="E209" s="245"/>
      <c r="F209" s="245"/>
      <c r="G209" s="245"/>
      <c r="H209" s="222"/>
      <c r="I209" s="222"/>
      <c r="J209" s="222"/>
      <c r="K209" s="222"/>
      <c r="L209" s="222"/>
      <c r="M209" s="222"/>
      <c r="N209" s="222"/>
      <c r="O209" s="222"/>
      <c r="P209" s="222"/>
      <c r="Q209" s="222"/>
      <c r="R209" s="222"/>
      <c r="S209" s="222"/>
      <c r="T209" s="222"/>
      <c r="U209" s="222"/>
      <c r="V209" s="222"/>
      <c r="W209" s="222"/>
      <c r="X209" s="222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124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x14ac:dyDescent="0.2">
      <c r="A210" s="231" t="s">
        <v>113</v>
      </c>
      <c r="B210" s="232" t="s">
        <v>76</v>
      </c>
      <c r="C210" s="258" t="s">
        <v>77</v>
      </c>
      <c r="D210" s="233"/>
      <c r="E210" s="234"/>
      <c r="F210" s="235"/>
      <c r="G210" s="235">
        <f>SUMIF(AG211:AG230,"&lt;&gt;NOR",G211:G230)</f>
        <v>0</v>
      </c>
      <c r="H210" s="235"/>
      <c r="I210" s="235">
        <f>SUM(I211:I230)</f>
        <v>0</v>
      </c>
      <c r="J210" s="235"/>
      <c r="K210" s="235">
        <f>SUM(K211:K230)</f>
        <v>0</v>
      </c>
      <c r="L210" s="235"/>
      <c r="M210" s="235">
        <f>SUM(M211:M230)</f>
        <v>0</v>
      </c>
      <c r="N210" s="235"/>
      <c r="O210" s="235">
        <f>SUM(O211:O230)</f>
        <v>0.95</v>
      </c>
      <c r="P210" s="235"/>
      <c r="Q210" s="235">
        <f>SUM(Q211:Q230)</f>
        <v>0.46</v>
      </c>
      <c r="R210" s="235"/>
      <c r="S210" s="235"/>
      <c r="T210" s="236"/>
      <c r="U210" s="230"/>
      <c r="V210" s="230">
        <f>SUM(V211:V230)</f>
        <v>271.93</v>
      </c>
      <c r="W210" s="230"/>
      <c r="X210" s="230"/>
      <c r="AG210" t="s">
        <v>114</v>
      </c>
    </row>
    <row r="211" spans="1:60" ht="33.75" outlineLevel="1" x14ac:dyDescent="0.2">
      <c r="A211" s="237">
        <v>39</v>
      </c>
      <c r="B211" s="238" t="s">
        <v>356</v>
      </c>
      <c r="C211" s="259" t="s">
        <v>357</v>
      </c>
      <c r="D211" s="239" t="s">
        <v>158</v>
      </c>
      <c r="E211" s="240">
        <v>339.065</v>
      </c>
      <c r="F211" s="241"/>
      <c r="G211" s="242">
        <f>ROUND(E211*F211,2)</f>
        <v>0</v>
      </c>
      <c r="H211" s="241"/>
      <c r="I211" s="242">
        <f>ROUND(E211*H211,2)</f>
        <v>0</v>
      </c>
      <c r="J211" s="241"/>
      <c r="K211" s="242">
        <f>ROUND(E211*J211,2)</f>
        <v>0</v>
      </c>
      <c r="L211" s="242">
        <v>21</v>
      </c>
      <c r="M211" s="242">
        <f>G211*(1+L211/100)</f>
        <v>0</v>
      </c>
      <c r="N211" s="242">
        <v>2.7899999999999999E-3</v>
      </c>
      <c r="O211" s="242">
        <f>ROUND(E211*N211,2)</f>
        <v>0.95</v>
      </c>
      <c r="P211" s="242">
        <v>0</v>
      </c>
      <c r="Q211" s="242">
        <f>ROUND(E211*P211,2)</f>
        <v>0</v>
      </c>
      <c r="R211" s="242" t="s">
        <v>358</v>
      </c>
      <c r="S211" s="242" t="s">
        <v>119</v>
      </c>
      <c r="T211" s="243" t="s">
        <v>120</v>
      </c>
      <c r="U211" s="222">
        <v>0.71</v>
      </c>
      <c r="V211" s="222">
        <f>ROUND(E211*U211,2)</f>
        <v>240.74</v>
      </c>
      <c r="W211" s="222"/>
      <c r="X211" s="222" t="s">
        <v>121</v>
      </c>
      <c r="Y211" s="212"/>
      <c r="Z211" s="212"/>
      <c r="AA211" s="212"/>
      <c r="AB211" s="212"/>
      <c r="AC211" s="212"/>
      <c r="AD211" s="212"/>
      <c r="AE211" s="212"/>
      <c r="AF211" s="212"/>
      <c r="AG211" s="212" t="s">
        <v>122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19"/>
      <c r="B212" s="220"/>
      <c r="C212" s="261" t="s">
        <v>359</v>
      </c>
      <c r="D212" s="224"/>
      <c r="E212" s="225">
        <v>276.95</v>
      </c>
      <c r="F212" s="222"/>
      <c r="G212" s="222"/>
      <c r="H212" s="222"/>
      <c r="I212" s="222"/>
      <c r="J212" s="222"/>
      <c r="K212" s="222"/>
      <c r="L212" s="222"/>
      <c r="M212" s="222"/>
      <c r="N212" s="222"/>
      <c r="O212" s="222"/>
      <c r="P212" s="222"/>
      <c r="Q212" s="222"/>
      <c r="R212" s="222"/>
      <c r="S212" s="222"/>
      <c r="T212" s="222"/>
      <c r="U212" s="222"/>
      <c r="V212" s="222"/>
      <c r="W212" s="222"/>
      <c r="X212" s="222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126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19"/>
      <c r="B213" s="220"/>
      <c r="C213" s="261" t="s">
        <v>360</v>
      </c>
      <c r="D213" s="224"/>
      <c r="E213" s="225">
        <v>1.75</v>
      </c>
      <c r="F213" s="222"/>
      <c r="G213" s="222"/>
      <c r="H213" s="222"/>
      <c r="I213" s="222"/>
      <c r="J213" s="222"/>
      <c r="K213" s="222"/>
      <c r="L213" s="222"/>
      <c r="M213" s="222"/>
      <c r="N213" s="222"/>
      <c r="O213" s="222"/>
      <c r="P213" s="222"/>
      <c r="Q213" s="222"/>
      <c r="R213" s="222"/>
      <c r="S213" s="222"/>
      <c r="T213" s="222"/>
      <c r="U213" s="222"/>
      <c r="V213" s="222"/>
      <c r="W213" s="222"/>
      <c r="X213" s="222"/>
      <c r="Y213" s="212"/>
      <c r="Z213" s="212"/>
      <c r="AA213" s="212"/>
      <c r="AB213" s="212"/>
      <c r="AC213" s="212"/>
      <c r="AD213" s="212"/>
      <c r="AE213" s="212"/>
      <c r="AF213" s="212"/>
      <c r="AG213" s="212" t="s">
        <v>126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19"/>
      <c r="B214" s="220"/>
      <c r="C214" s="261" t="s">
        <v>361</v>
      </c>
      <c r="D214" s="224"/>
      <c r="E214" s="225">
        <v>3.74</v>
      </c>
      <c r="F214" s="222"/>
      <c r="G214" s="222"/>
      <c r="H214" s="222"/>
      <c r="I214" s="222"/>
      <c r="J214" s="222"/>
      <c r="K214" s="222"/>
      <c r="L214" s="222"/>
      <c r="M214" s="222"/>
      <c r="N214" s="222"/>
      <c r="O214" s="222"/>
      <c r="P214" s="222"/>
      <c r="Q214" s="222"/>
      <c r="R214" s="222"/>
      <c r="S214" s="222"/>
      <c r="T214" s="222"/>
      <c r="U214" s="222"/>
      <c r="V214" s="222"/>
      <c r="W214" s="222"/>
      <c r="X214" s="222"/>
      <c r="Y214" s="212"/>
      <c r="Z214" s="212"/>
      <c r="AA214" s="212"/>
      <c r="AB214" s="212"/>
      <c r="AC214" s="212"/>
      <c r="AD214" s="212"/>
      <c r="AE214" s="212"/>
      <c r="AF214" s="212"/>
      <c r="AG214" s="212" t="s">
        <v>126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19"/>
      <c r="B215" s="220"/>
      <c r="C215" s="261" t="s">
        <v>362</v>
      </c>
      <c r="D215" s="224"/>
      <c r="E215" s="225">
        <v>7.66</v>
      </c>
      <c r="F215" s="222"/>
      <c r="G215" s="222"/>
      <c r="H215" s="222"/>
      <c r="I215" s="222"/>
      <c r="J215" s="222"/>
      <c r="K215" s="222"/>
      <c r="L215" s="222"/>
      <c r="M215" s="222"/>
      <c r="N215" s="222"/>
      <c r="O215" s="222"/>
      <c r="P215" s="222"/>
      <c r="Q215" s="222"/>
      <c r="R215" s="222"/>
      <c r="S215" s="222"/>
      <c r="T215" s="222"/>
      <c r="U215" s="222"/>
      <c r="V215" s="222"/>
      <c r="W215" s="222"/>
      <c r="X215" s="222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126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19"/>
      <c r="B216" s="220"/>
      <c r="C216" s="261" t="s">
        <v>363</v>
      </c>
      <c r="D216" s="224"/>
      <c r="E216" s="225">
        <v>3.71</v>
      </c>
      <c r="F216" s="222"/>
      <c r="G216" s="222"/>
      <c r="H216" s="222"/>
      <c r="I216" s="222"/>
      <c r="J216" s="222"/>
      <c r="K216" s="222"/>
      <c r="L216" s="222"/>
      <c r="M216" s="222"/>
      <c r="N216" s="222"/>
      <c r="O216" s="222"/>
      <c r="P216" s="222"/>
      <c r="Q216" s="222"/>
      <c r="R216" s="222"/>
      <c r="S216" s="222"/>
      <c r="T216" s="222"/>
      <c r="U216" s="222"/>
      <c r="V216" s="222"/>
      <c r="W216" s="222"/>
      <c r="X216" s="222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126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19"/>
      <c r="B217" s="220"/>
      <c r="C217" s="261" t="s">
        <v>364</v>
      </c>
      <c r="D217" s="224"/>
      <c r="E217" s="225">
        <v>26.145</v>
      </c>
      <c r="F217" s="222"/>
      <c r="G217" s="222"/>
      <c r="H217" s="222"/>
      <c r="I217" s="222"/>
      <c r="J217" s="222"/>
      <c r="K217" s="222"/>
      <c r="L217" s="222"/>
      <c r="M217" s="222"/>
      <c r="N217" s="222"/>
      <c r="O217" s="222"/>
      <c r="P217" s="222"/>
      <c r="Q217" s="222"/>
      <c r="R217" s="222"/>
      <c r="S217" s="222"/>
      <c r="T217" s="222"/>
      <c r="U217" s="222"/>
      <c r="V217" s="222"/>
      <c r="W217" s="222"/>
      <c r="X217" s="222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126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19"/>
      <c r="B218" s="220"/>
      <c r="C218" s="261" t="s">
        <v>365</v>
      </c>
      <c r="D218" s="224"/>
      <c r="E218" s="225">
        <v>3.77</v>
      </c>
      <c r="F218" s="222"/>
      <c r="G218" s="222"/>
      <c r="H218" s="222"/>
      <c r="I218" s="222"/>
      <c r="J218" s="222"/>
      <c r="K218" s="222"/>
      <c r="L218" s="222"/>
      <c r="M218" s="222"/>
      <c r="N218" s="222"/>
      <c r="O218" s="222"/>
      <c r="P218" s="222"/>
      <c r="Q218" s="222"/>
      <c r="R218" s="222"/>
      <c r="S218" s="222"/>
      <c r="T218" s="222"/>
      <c r="U218" s="222"/>
      <c r="V218" s="222"/>
      <c r="W218" s="222"/>
      <c r="X218" s="222"/>
      <c r="Y218" s="212"/>
      <c r="Z218" s="212"/>
      <c r="AA218" s="212"/>
      <c r="AB218" s="212"/>
      <c r="AC218" s="212"/>
      <c r="AD218" s="212"/>
      <c r="AE218" s="212"/>
      <c r="AF218" s="212"/>
      <c r="AG218" s="212" t="s">
        <v>126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19"/>
      <c r="B219" s="220"/>
      <c r="C219" s="261" t="s">
        <v>366</v>
      </c>
      <c r="D219" s="224"/>
      <c r="E219" s="225">
        <v>15.34</v>
      </c>
      <c r="F219" s="222"/>
      <c r="G219" s="222"/>
      <c r="H219" s="222"/>
      <c r="I219" s="222"/>
      <c r="J219" s="222"/>
      <c r="K219" s="222"/>
      <c r="L219" s="222"/>
      <c r="M219" s="222"/>
      <c r="N219" s="222"/>
      <c r="O219" s="222"/>
      <c r="P219" s="222"/>
      <c r="Q219" s="222"/>
      <c r="R219" s="222"/>
      <c r="S219" s="222"/>
      <c r="T219" s="222"/>
      <c r="U219" s="222"/>
      <c r="V219" s="222"/>
      <c r="W219" s="222"/>
      <c r="X219" s="222"/>
      <c r="Y219" s="212"/>
      <c r="Z219" s="212"/>
      <c r="AA219" s="212"/>
      <c r="AB219" s="212"/>
      <c r="AC219" s="212"/>
      <c r="AD219" s="212"/>
      <c r="AE219" s="212"/>
      <c r="AF219" s="212"/>
      <c r="AG219" s="212" t="s">
        <v>126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37">
        <v>40</v>
      </c>
      <c r="B220" s="238" t="s">
        <v>367</v>
      </c>
      <c r="C220" s="259" t="s">
        <v>368</v>
      </c>
      <c r="D220" s="239" t="s">
        <v>158</v>
      </c>
      <c r="E220" s="240">
        <v>339.065</v>
      </c>
      <c r="F220" s="241"/>
      <c r="G220" s="242">
        <f>ROUND(E220*F220,2)</f>
        <v>0</v>
      </c>
      <c r="H220" s="241"/>
      <c r="I220" s="242">
        <f>ROUND(E220*H220,2)</f>
        <v>0</v>
      </c>
      <c r="J220" s="241"/>
      <c r="K220" s="242">
        <f>ROUND(E220*J220,2)</f>
        <v>0</v>
      </c>
      <c r="L220" s="242">
        <v>21</v>
      </c>
      <c r="M220" s="242">
        <f>G220*(1+L220/100)</f>
        <v>0</v>
      </c>
      <c r="N220" s="242">
        <v>0</v>
      </c>
      <c r="O220" s="242">
        <f>ROUND(E220*N220,2)</f>
        <v>0</v>
      </c>
      <c r="P220" s="242">
        <v>1.3500000000000001E-3</v>
      </c>
      <c r="Q220" s="242">
        <f>ROUND(E220*P220,2)</f>
        <v>0.46</v>
      </c>
      <c r="R220" s="242" t="s">
        <v>358</v>
      </c>
      <c r="S220" s="242" t="s">
        <v>119</v>
      </c>
      <c r="T220" s="243" t="s">
        <v>120</v>
      </c>
      <c r="U220" s="222">
        <v>9.1999999999999998E-2</v>
      </c>
      <c r="V220" s="222">
        <f>ROUND(E220*U220,2)</f>
        <v>31.19</v>
      </c>
      <c r="W220" s="222"/>
      <c r="X220" s="222" t="s">
        <v>121</v>
      </c>
      <c r="Y220" s="212"/>
      <c r="Z220" s="212"/>
      <c r="AA220" s="212"/>
      <c r="AB220" s="212"/>
      <c r="AC220" s="212"/>
      <c r="AD220" s="212"/>
      <c r="AE220" s="212"/>
      <c r="AF220" s="212"/>
      <c r="AG220" s="212" t="s">
        <v>122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19"/>
      <c r="B221" s="220"/>
      <c r="C221" s="261" t="s">
        <v>359</v>
      </c>
      <c r="D221" s="224"/>
      <c r="E221" s="225">
        <v>276.95</v>
      </c>
      <c r="F221" s="222"/>
      <c r="G221" s="222"/>
      <c r="H221" s="222"/>
      <c r="I221" s="222"/>
      <c r="J221" s="222"/>
      <c r="K221" s="222"/>
      <c r="L221" s="222"/>
      <c r="M221" s="222"/>
      <c r="N221" s="222"/>
      <c r="O221" s="222"/>
      <c r="P221" s="222"/>
      <c r="Q221" s="222"/>
      <c r="R221" s="222"/>
      <c r="S221" s="222"/>
      <c r="T221" s="222"/>
      <c r="U221" s="222"/>
      <c r="V221" s="222"/>
      <c r="W221" s="222"/>
      <c r="X221" s="222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126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19"/>
      <c r="B222" s="220"/>
      <c r="C222" s="261" t="s">
        <v>360</v>
      </c>
      <c r="D222" s="224"/>
      <c r="E222" s="225">
        <v>1.75</v>
      </c>
      <c r="F222" s="222"/>
      <c r="G222" s="222"/>
      <c r="H222" s="222"/>
      <c r="I222" s="222"/>
      <c r="J222" s="222"/>
      <c r="K222" s="222"/>
      <c r="L222" s="222"/>
      <c r="M222" s="222"/>
      <c r="N222" s="222"/>
      <c r="O222" s="222"/>
      <c r="P222" s="222"/>
      <c r="Q222" s="222"/>
      <c r="R222" s="222"/>
      <c r="S222" s="222"/>
      <c r="T222" s="222"/>
      <c r="U222" s="222"/>
      <c r="V222" s="222"/>
      <c r="W222" s="222"/>
      <c r="X222" s="222"/>
      <c r="Y222" s="212"/>
      <c r="Z222" s="212"/>
      <c r="AA222" s="212"/>
      <c r="AB222" s="212"/>
      <c r="AC222" s="212"/>
      <c r="AD222" s="212"/>
      <c r="AE222" s="212"/>
      <c r="AF222" s="212"/>
      <c r="AG222" s="212" t="s">
        <v>126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19"/>
      <c r="B223" s="220"/>
      <c r="C223" s="261" t="s">
        <v>361</v>
      </c>
      <c r="D223" s="224"/>
      <c r="E223" s="225">
        <v>3.74</v>
      </c>
      <c r="F223" s="222"/>
      <c r="G223" s="222"/>
      <c r="H223" s="222"/>
      <c r="I223" s="222"/>
      <c r="J223" s="222"/>
      <c r="K223" s="222"/>
      <c r="L223" s="222"/>
      <c r="M223" s="222"/>
      <c r="N223" s="222"/>
      <c r="O223" s="222"/>
      <c r="P223" s="222"/>
      <c r="Q223" s="222"/>
      <c r="R223" s="222"/>
      <c r="S223" s="222"/>
      <c r="T223" s="222"/>
      <c r="U223" s="222"/>
      <c r="V223" s="222"/>
      <c r="W223" s="222"/>
      <c r="X223" s="222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126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19"/>
      <c r="B224" s="220"/>
      <c r="C224" s="261" t="s">
        <v>362</v>
      </c>
      <c r="D224" s="224"/>
      <c r="E224" s="225">
        <v>7.66</v>
      </c>
      <c r="F224" s="222"/>
      <c r="G224" s="222"/>
      <c r="H224" s="222"/>
      <c r="I224" s="222"/>
      <c r="J224" s="222"/>
      <c r="K224" s="222"/>
      <c r="L224" s="222"/>
      <c r="M224" s="222"/>
      <c r="N224" s="222"/>
      <c r="O224" s="222"/>
      <c r="P224" s="222"/>
      <c r="Q224" s="222"/>
      <c r="R224" s="222"/>
      <c r="S224" s="222"/>
      <c r="T224" s="222"/>
      <c r="U224" s="222"/>
      <c r="V224" s="222"/>
      <c r="W224" s="222"/>
      <c r="X224" s="222"/>
      <c r="Y224" s="212"/>
      <c r="Z224" s="212"/>
      <c r="AA224" s="212"/>
      <c r="AB224" s="212"/>
      <c r="AC224" s="212"/>
      <c r="AD224" s="212"/>
      <c r="AE224" s="212"/>
      <c r="AF224" s="212"/>
      <c r="AG224" s="212" t="s">
        <v>126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19"/>
      <c r="B225" s="220"/>
      <c r="C225" s="261" t="s">
        <v>363</v>
      </c>
      <c r="D225" s="224"/>
      <c r="E225" s="225">
        <v>3.71</v>
      </c>
      <c r="F225" s="222"/>
      <c r="G225" s="222"/>
      <c r="H225" s="222"/>
      <c r="I225" s="222"/>
      <c r="J225" s="222"/>
      <c r="K225" s="222"/>
      <c r="L225" s="222"/>
      <c r="M225" s="222"/>
      <c r="N225" s="222"/>
      <c r="O225" s="222"/>
      <c r="P225" s="222"/>
      <c r="Q225" s="222"/>
      <c r="R225" s="222"/>
      <c r="S225" s="222"/>
      <c r="T225" s="222"/>
      <c r="U225" s="222"/>
      <c r="V225" s="222"/>
      <c r="W225" s="222"/>
      <c r="X225" s="222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126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19"/>
      <c r="B226" s="220"/>
      <c r="C226" s="261" t="s">
        <v>364</v>
      </c>
      <c r="D226" s="224"/>
      <c r="E226" s="225">
        <v>26.145</v>
      </c>
      <c r="F226" s="222"/>
      <c r="G226" s="222"/>
      <c r="H226" s="222"/>
      <c r="I226" s="222"/>
      <c r="J226" s="222"/>
      <c r="K226" s="222"/>
      <c r="L226" s="222"/>
      <c r="M226" s="222"/>
      <c r="N226" s="222"/>
      <c r="O226" s="222"/>
      <c r="P226" s="222"/>
      <c r="Q226" s="222"/>
      <c r="R226" s="222"/>
      <c r="S226" s="222"/>
      <c r="T226" s="222"/>
      <c r="U226" s="222"/>
      <c r="V226" s="222"/>
      <c r="W226" s="222"/>
      <c r="X226" s="222"/>
      <c r="Y226" s="212"/>
      <c r="Z226" s="212"/>
      <c r="AA226" s="212"/>
      <c r="AB226" s="212"/>
      <c r="AC226" s="212"/>
      <c r="AD226" s="212"/>
      <c r="AE226" s="212"/>
      <c r="AF226" s="212"/>
      <c r="AG226" s="212" t="s">
        <v>126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">
      <c r="A227" s="219"/>
      <c r="B227" s="220"/>
      <c r="C227" s="261" t="s">
        <v>365</v>
      </c>
      <c r="D227" s="224"/>
      <c r="E227" s="225">
        <v>3.77</v>
      </c>
      <c r="F227" s="222"/>
      <c r="G227" s="222"/>
      <c r="H227" s="222"/>
      <c r="I227" s="222"/>
      <c r="J227" s="222"/>
      <c r="K227" s="222"/>
      <c r="L227" s="222"/>
      <c r="M227" s="222"/>
      <c r="N227" s="222"/>
      <c r="O227" s="222"/>
      <c r="P227" s="222"/>
      <c r="Q227" s="222"/>
      <c r="R227" s="222"/>
      <c r="S227" s="222"/>
      <c r="T227" s="222"/>
      <c r="U227" s="222"/>
      <c r="V227" s="222"/>
      <c r="W227" s="222"/>
      <c r="X227" s="222"/>
      <c r="Y227" s="212"/>
      <c r="Z227" s="212"/>
      <c r="AA227" s="212"/>
      <c r="AB227" s="212"/>
      <c r="AC227" s="212"/>
      <c r="AD227" s="212"/>
      <c r="AE227" s="212"/>
      <c r="AF227" s="212"/>
      <c r="AG227" s="212" t="s">
        <v>126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19"/>
      <c r="B228" s="220"/>
      <c r="C228" s="261" t="s">
        <v>366</v>
      </c>
      <c r="D228" s="224"/>
      <c r="E228" s="225">
        <v>15.34</v>
      </c>
      <c r="F228" s="222"/>
      <c r="G228" s="222"/>
      <c r="H228" s="222"/>
      <c r="I228" s="222"/>
      <c r="J228" s="222"/>
      <c r="K228" s="222"/>
      <c r="L228" s="222"/>
      <c r="M228" s="222"/>
      <c r="N228" s="222"/>
      <c r="O228" s="222"/>
      <c r="P228" s="222"/>
      <c r="Q228" s="222"/>
      <c r="R228" s="222"/>
      <c r="S228" s="222"/>
      <c r="T228" s="222"/>
      <c r="U228" s="222"/>
      <c r="V228" s="222"/>
      <c r="W228" s="222"/>
      <c r="X228" s="222"/>
      <c r="Y228" s="212"/>
      <c r="Z228" s="212"/>
      <c r="AA228" s="212"/>
      <c r="AB228" s="212"/>
      <c r="AC228" s="212"/>
      <c r="AD228" s="212"/>
      <c r="AE228" s="212"/>
      <c r="AF228" s="212"/>
      <c r="AG228" s="212" t="s">
        <v>126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19">
        <v>41</v>
      </c>
      <c r="B229" s="220" t="s">
        <v>369</v>
      </c>
      <c r="C229" s="268" t="s">
        <v>370</v>
      </c>
      <c r="D229" s="221" t="s">
        <v>0</v>
      </c>
      <c r="E229" s="255"/>
      <c r="F229" s="223"/>
      <c r="G229" s="222">
        <f>ROUND(E229*F229,2)</f>
        <v>0</v>
      </c>
      <c r="H229" s="223"/>
      <c r="I229" s="222">
        <f>ROUND(E229*H229,2)</f>
        <v>0</v>
      </c>
      <c r="J229" s="223"/>
      <c r="K229" s="222">
        <f>ROUND(E229*J229,2)</f>
        <v>0</v>
      </c>
      <c r="L229" s="222">
        <v>21</v>
      </c>
      <c r="M229" s="222">
        <f>G229*(1+L229/100)</f>
        <v>0</v>
      </c>
      <c r="N229" s="222">
        <v>0</v>
      </c>
      <c r="O229" s="222">
        <f>ROUND(E229*N229,2)</f>
        <v>0</v>
      </c>
      <c r="P229" s="222">
        <v>0</v>
      </c>
      <c r="Q229" s="222">
        <f>ROUND(E229*P229,2)</f>
        <v>0</v>
      </c>
      <c r="R229" s="222" t="s">
        <v>358</v>
      </c>
      <c r="S229" s="222" t="s">
        <v>119</v>
      </c>
      <c r="T229" s="222" t="s">
        <v>120</v>
      </c>
      <c r="U229" s="222">
        <v>0</v>
      </c>
      <c r="V229" s="222">
        <f>ROUND(E229*U229,2)</f>
        <v>0</v>
      </c>
      <c r="W229" s="222"/>
      <c r="X229" s="222" t="s">
        <v>353</v>
      </c>
      <c r="Y229" s="212"/>
      <c r="Z229" s="212"/>
      <c r="AA229" s="212"/>
      <c r="AB229" s="212"/>
      <c r="AC229" s="212"/>
      <c r="AD229" s="212"/>
      <c r="AE229" s="212"/>
      <c r="AF229" s="212"/>
      <c r="AG229" s="212" t="s">
        <v>354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19"/>
      <c r="B230" s="220"/>
      <c r="C230" s="269" t="s">
        <v>371</v>
      </c>
      <c r="D230" s="256"/>
      <c r="E230" s="256"/>
      <c r="F230" s="256"/>
      <c r="G230" s="256"/>
      <c r="H230" s="222"/>
      <c r="I230" s="222"/>
      <c r="J230" s="222"/>
      <c r="K230" s="222"/>
      <c r="L230" s="222"/>
      <c r="M230" s="222"/>
      <c r="N230" s="222"/>
      <c r="O230" s="222"/>
      <c r="P230" s="222"/>
      <c r="Q230" s="222"/>
      <c r="R230" s="222"/>
      <c r="S230" s="222"/>
      <c r="T230" s="222"/>
      <c r="U230" s="222"/>
      <c r="V230" s="222"/>
      <c r="W230" s="222"/>
      <c r="X230" s="222"/>
      <c r="Y230" s="212"/>
      <c r="Z230" s="212"/>
      <c r="AA230" s="212"/>
      <c r="AB230" s="212"/>
      <c r="AC230" s="212"/>
      <c r="AD230" s="212"/>
      <c r="AE230" s="212"/>
      <c r="AF230" s="212"/>
      <c r="AG230" s="212" t="s">
        <v>124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x14ac:dyDescent="0.2">
      <c r="A231" s="231" t="s">
        <v>113</v>
      </c>
      <c r="B231" s="232" t="s">
        <v>78</v>
      </c>
      <c r="C231" s="258" t="s">
        <v>79</v>
      </c>
      <c r="D231" s="233"/>
      <c r="E231" s="234"/>
      <c r="F231" s="235"/>
      <c r="G231" s="235">
        <f>SUMIF(AG232:AG246,"&lt;&gt;NOR",G232:G246)</f>
        <v>0</v>
      </c>
      <c r="H231" s="235"/>
      <c r="I231" s="235">
        <f>SUM(I232:I246)</f>
        <v>0</v>
      </c>
      <c r="J231" s="235"/>
      <c r="K231" s="235">
        <f>SUM(K232:K246)</f>
        <v>0</v>
      </c>
      <c r="L231" s="235"/>
      <c r="M231" s="235">
        <f>SUM(M232:M246)</f>
        <v>0</v>
      </c>
      <c r="N231" s="235"/>
      <c r="O231" s="235">
        <f>SUM(O232:O246)</f>
        <v>0.11000000000000001</v>
      </c>
      <c r="P231" s="235"/>
      <c r="Q231" s="235">
        <f>SUM(Q232:Q246)</f>
        <v>0</v>
      </c>
      <c r="R231" s="235"/>
      <c r="S231" s="235"/>
      <c r="T231" s="236"/>
      <c r="U231" s="230"/>
      <c r="V231" s="230">
        <f>SUM(V232:V246)</f>
        <v>71.37</v>
      </c>
      <c r="W231" s="230"/>
      <c r="X231" s="230"/>
      <c r="AG231" t="s">
        <v>114</v>
      </c>
    </row>
    <row r="232" spans="1:60" outlineLevel="1" x14ac:dyDescent="0.2">
      <c r="A232" s="237">
        <v>42</v>
      </c>
      <c r="B232" s="238" t="s">
        <v>372</v>
      </c>
      <c r="C232" s="259" t="s">
        <v>373</v>
      </c>
      <c r="D232" s="239" t="s">
        <v>117</v>
      </c>
      <c r="E232" s="240">
        <v>531.09450000000004</v>
      </c>
      <c r="F232" s="241"/>
      <c r="G232" s="242">
        <f>ROUND(E232*F232,2)</f>
        <v>0</v>
      </c>
      <c r="H232" s="241"/>
      <c r="I232" s="242">
        <f>ROUND(E232*H232,2)</f>
        <v>0</v>
      </c>
      <c r="J232" s="241"/>
      <c r="K232" s="242">
        <f>ROUND(E232*J232,2)</f>
        <v>0</v>
      </c>
      <c r="L232" s="242">
        <v>21</v>
      </c>
      <c r="M232" s="242">
        <f>G232*(1+L232/100)</f>
        <v>0</v>
      </c>
      <c r="N232" s="242">
        <v>6.9999999999999994E-5</v>
      </c>
      <c r="O232" s="242">
        <f>ROUND(E232*N232,2)</f>
        <v>0.04</v>
      </c>
      <c r="P232" s="242">
        <v>0</v>
      </c>
      <c r="Q232" s="242">
        <f>ROUND(E232*P232,2)</f>
        <v>0</v>
      </c>
      <c r="R232" s="242" t="s">
        <v>374</v>
      </c>
      <c r="S232" s="242" t="s">
        <v>119</v>
      </c>
      <c r="T232" s="243" t="s">
        <v>120</v>
      </c>
      <c r="U232" s="222">
        <v>3.2480000000000002E-2</v>
      </c>
      <c r="V232" s="222">
        <f>ROUND(E232*U232,2)</f>
        <v>17.25</v>
      </c>
      <c r="W232" s="222"/>
      <c r="X232" s="222" t="s">
        <v>121</v>
      </c>
      <c r="Y232" s="212"/>
      <c r="Z232" s="212"/>
      <c r="AA232" s="212"/>
      <c r="AB232" s="212"/>
      <c r="AC232" s="212"/>
      <c r="AD232" s="212"/>
      <c r="AE232" s="212"/>
      <c r="AF232" s="212"/>
      <c r="AG232" s="212" t="s">
        <v>122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19"/>
      <c r="B233" s="220"/>
      <c r="C233" s="261" t="s">
        <v>144</v>
      </c>
      <c r="D233" s="224"/>
      <c r="E233" s="225">
        <v>456.108</v>
      </c>
      <c r="F233" s="222"/>
      <c r="G233" s="222"/>
      <c r="H233" s="222"/>
      <c r="I233" s="222"/>
      <c r="J233" s="222"/>
      <c r="K233" s="222"/>
      <c r="L233" s="222"/>
      <c r="M233" s="222"/>
      <c r="N233" s="222"/>
      <c r="O233" s="222"/>
      <c r="P233" s="222"/>
      <c r="Q233" s="222"/>
      <c r="R233" s="222"/>
      <c r="S233" s="222"/>
      <c r="T233" s="222"/>
      <c r="U233" s="222"/>
      <c r="V233" s="222"/>
      <c r="W233" s="222"/>
      <c r="X233" s="222"/>
      <c r="Y233" s="212"/>
      <c r="Z233" s="212"/>
      <c r="AA233" s="212"/>
      <c r="AB233" s="212"/>
      <c r="AC233" s="212"/>
      <c r="AD233" s="212"/>
      <c r="AE233" s="212"/>
      <c r="AF233" s="212"/>
      <c r="AG233" s="212" t="s">
        <v>126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19"/>
      <c r="B234" s="220"/>
      <c r="C234" s="261" t="s">
        <v>145</v>
      </c>
      <c r="D234" s="224"/>
      <c r="E234" s="225">
        <v>2.6084999999999998</v>
      </c>
      <c r="F234" s="222"/>
      <c r="G234" s="222"/>
      <c r="H234" s="222"/>
      <c r="I234" s="222"/>
      <c r="J234" s="222"/>
      <c r="K234" s="222"/>
      <c r="L234" s="222"/>
      <c r="M234" s="222"/>
      <c r="N234" s="222"/>
      <c r="O234" s="222"/>
      <c r="P234" s="222"/>
      <c r="Q234" s="222"/>
      <c r="R234" s="222"/>
      <c r="S234" s="222"/>
      <c r="T234" s="222"/>
      <c r="U234" s="222"/>
      <c r="V234" s="222"/>
      <c r="W234" s="222"/>
      <c r="X234" s="222"/>
      <c r="Y234" s="212"/>
      <c r="Z234" s="212"/>
      <c r="AA234" s="212"/>
      <c r="AB234" s="212"/>
      <c r="AC234" s="212"/>
      <c r="AD234" s="212"/>
      <c r="AE234" s="212"/>
      <c r="AF234" s="212"/>
      <c r="AG234" s="212" t="s">
        <v>126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19"/>
      <c r="B235" s="220"/>
      <c r="C235" s="261" t="s">
        <v>146</v>
      </c>
      <c r="D235" s="224"/>
      <c r="E235" s="225">
        <v>2.0699999999999998</v>
      </c>
      <c r="F235" s="222"/>
      <c r="G235" s="222"/>
      <c r="H235" s="222"/>
      <c r="I235" s="222"/>
      <c r="J235" s="222"/>
      <c r="K235" s="222"/>
      <c r="L235" s="222"/>
      <c r="M235" s="222"/>
      <c r="N235" s="222"/>
      <c r="O235" s="222"/>
      <c r="P235" s="222"/>
      <c r="Q235" s="222"/>
      <c r="R235" s="222"/>
      <c r="S235" s="222"/>
      <c r="T235" s="222"/>
      <c r="U235" s="222"/>
      <c r="V235" s="222"/>
      <c r="W235" s="222"/>
      <c r="X235" s="222"/>
      <c r="Y235" s="212"/>
      <c r="Z235" s="212"/>
      <c r="AA235" s="212"/>
      <c r="AB235" s="212"/>
      <c r="AC235" s="212"/>
      <c r="AD235" s="212"/>
      <c r="AE235" s="212"/>
      <c r="AF235" s="212"/>
      <c r="AG235" s="212" t="s">
        <v>126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19"/>
      <c r="B236" s="220"/>
      <c r="C236" s="261" t="s">
        <v>147</v>
      </c>
      <c r="D236" s="224"/>
      <c r="E236" s="225">
        <v>4.2779999999999996</v>
      </c>
      <c r="F236" s="222"/>
      <c r="G236" s="222"/>
      <c r="H236" s="222"/>
      <c r="I236" s="222"/>
      <c r="J236" s="222"/>
      <c r="K236" s="222"/>
      <c r="L236" s="222"/>
      <c r="M236" s="222"/>
      <c r="N236" s="222"/>
      <c r="O236" s="222"/>
      <c r="P236" s="222"/>
      <c r="Q236" s="222"/>
      <c r="R236" s="222"/>
      <c r="S236" s="222"/>
      <c r="T236" s="222"/>
      <c r="U236" s="222"/>
      <c r="V236" s="222"/>
      <c r="W236" s="222"/>
      <c r="X236" s="222"/>
      <c r="Y236" s="212"/>
      <c r="Z236" s="212"/>
      <c r="AA236" s="212"/>
      <c r="AB236" s="212"/>
      <c r="AC236" s="212"/>
      <c r="AD236" s="212"/>
      <c r="AE236" s="212"/>
      <c r="AF236" s="212"/>
      <c r="AG236" s="212" t="s">
        <v>126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">
      <c r="A237" s="219"/>
      <c r="B237" s="220"/>
      <c r="C237" s="261" t="s">
        <v>148</v>
      </c>
      <c r="D237" s="224"/>
      <c r="E237" s="225">
        <v>6.7919999999999998</v>
      </c>
      <c r="F237" s="222"/>
      <c r="G237" s="222"/>
      <c r="H237" s="222"/>
      <c r="I237" s="222"/>
      <c r="J237" s="222"/>
      <c r="K237" s="222"/>
      <c r="L237" s="222"/>
      <c r="M237" s="222"/>
      <c r="N237" s="222"/>
      <c r="O237" s="222"/>
      <c r="P237" s="222"/>
      <c r="Q237" s="222"/>
      <c r="R237" s="222"/>
      <c r="S237" s="222"/>
      <c r="T237" s="222"/>
      <c r="U237" s="222"/>
      <c r="V237" s="222"/>
      <c r="W237" s="222"/>
      <c r="X237" s="222"/>
      <c r="Y237" s="212"/>
      <c r="Z237" s="212"/>
      <c r="AA237" s="212"/>
      <c r="AB237" s="212"/>
      <c r="AC237" s="212"/>
      <c r="AD237" s="212"/>
      <c r="AE237" s="212"/>
      <c r="AF237" s="212"/>
      <c r="AG237" s="212" t="s">
        <v>126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19"/>
      <c r="B238" s="220"/>
      <c r="C238" s="261" t="s">
        <v>149</v>
      </c>
      <c r="D238" s="224"/>
      <c r="E238" s="225">
        <v>5.109</v>
      </c>
      <c r="F238" s="222"/>
      <c r="G238" s="222"/>
      <c r="H238" s="222"/>
      <c r="I238" s="222"/>
      <c r="J238" s="222"/>
      <c r="K238" s="222"/>
      <c r="L238" s="222"/>
      <c r="M238" s="222"/>
      <c r="N238" s="222"/>
      <c r="O238" s="222"/>
      <c r="P238" s="222"/>
      <c r="Q238" s="222"/>
      <c r="R238" s="222"/>
      <c r="S238" s="222"/>
      <c r="T238" s="222"/>
      <c r="U238" s="222"/>
      <c r="V238" s="222"/>
      <c r="W238" s="222"/>
      <c r="X238" s="222"/>
      <c r="Y238" s="212"/>
      <c r="Z238" s="212"/>
      <c r="AA238" s="212"/>
      <c r="AB238" s="212"/>
      <c r="AC238" s="212"/>
      <c r="AD238" s="212"/>
      <c r="AE238" s="212"/>
      <c r="AF238" s="212"/>
      <c r="AG238" s="212" t="s">
        <v>126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19"/>
      <c r="B239" s="220"/>
      <c r="C239" s="261" t="s">
        <v>150</v>
      </c>
      <c r="D239" s="224"/>
      <c r="E239" s="225">
        <v>17.303999999999998</v>
      </c>
      <c r="F239" s="222"/>
      <c r="G239" s="222"/>
      <c r="H239" s="222"/>
      <c r="I239" s="222"/>
      <c r="J239" s="222"/>
      <c r="K239" s="222"/>
      <c r="L239" s="222"/>
      <c r="M239" s="222"/>
      <c r="N239" s="222"/>
      <c r="O239" s="222"/>
      <c r="P239" s="222"/>
      <c r="Q239" s="222"/>
      <c r="R239" s="222"/>
      <c r="S239" s="222"/>
      <c r="T239" s="222"/>
      <c r="U239" s="222"/>
      <c r="V239" s="222"/>
      <c r="W239" s="222"/>
      <c r="X239" s="222"/>
      <c r="Y239" s="212"/>
      <c r="Z239" s="212"/>
      <c r="AA239" s="212"/>
      <c r="AB239" s="212"/>
      <c r="AC239" s="212"/>
      <c r="AD239" s="212"/>
      <c r="AE239" s="212"/>
      <c r="AF239" s="212"/>
      <c r="AG239" s="212" t="s">
        <v>126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19"/>
      <c r="B240" s="220"/>
      <c r="C240" s="261" t="s">
        <v>151</v>
      </c>
      <c r="D240" s="224"/>
      <c r="E240" s="225">
        <v>12.824999999999999</v>
      </c>
      <c r="F240" s="222"/>
      <c r="G240" s="222"/>
      <c r="H240" s="222"/>
      <c r="I240" s="222"/>
      <c r="J240" s="222"/>
      <c r="K240" s="222"/>
      <c r="L240" s="222"/>
      <c r="M240" s="222"/>
      <c r="N240" s="222"/>
      <c r="O240" s="222"/>
      <c r="P240" s="222"/>
      <c r="Q240" s="222"/>
      <c r="R240" s="222"/>
      <c r="S240" s="222"/>
      <c r="T240" s="222"/>
      <c r="U240" s="222"/>
      <c r="V240" s="222"/>
      <c r="W240" s="222"/>
      <c r="X240" s="222"/>
      <c r="Y240" s="212"/>
      <c r="Z240" s="212"/>
      <c r="AA240" s="212"/>
      <c r="AB240" s="212"/>
      <c r="AC240" s="212"/>
      <c r="AD240" s="212"/>
      <c r="AE240" s="212"/>
      <c r="AF240" s="212"/>
      <c r="AG240" s="212" t="s">
        <v>126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19"/>
      <c r="B241" s="220"/>
      <c r="C241" s="261" t="s">
        <v>152</v>
      </c>
      <c r="D241" s="224"/>
      <c r="E241" s="225">
        <v>5.4450000000000003</v>
      </c>
      <c r="F241" s="222"/>
      <c r="G241" s="222"/>
      <c r="H241" s="222"/>
      <c r="I241" s="222"/>
      <c r="J241" s="222"/>
      <c r="K241" s="222"/>
      <c r="L241" s="222"/>
      <c r="M241" s="222"/>
      <c r="N241" s="222"/>
      <c r="O241" s="222"/>
      <c r="P241" s="222"/>
      <c r="Q241" s="222"/>
      <c r="R241" s="222"/>
      <c r="S241" s="222"/>
      <c r="T241" s="222"/>
      <c r="U241" s="222"/>
      <c r="V241" s="222"/>
      <c r="W241" s="222"/>
      <c r="X241" s="222"/>
      <c r="Y241" s="212"/>
      <c r="Z241" s="212"/>
      <c r="AA241" s="212"/>
      <c r="AB241" s="212"/>
      <c r="AC241" s="212"/>
      <c r="AD241" s="212"/>
      <c r="AE241" s="212"/>
      <c r="AF241" s="212"/>
      <c r="AG241" s="212" t="s">
        <v>126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19"/>
      <c r="B242" s="220"/>
      <c r="C242" s="261" t="s">
        <v>153</v>
      </c>
      <c r="D242" s="224"/>
      <c r="E242" s="225">
        <v>5.2619999999999996</v>
      </c>
      <c r="F242" s="222"/>
      <c r="G242" s="222"/>
      <c r="H242" s="222"/>
      <c r="I242" s="222"/>
      <c r="J242" s="222"/>
      <c r="K242" s="222"/>
      <c r="L242" s="222"/>
      <c r="M242" s="222"/>
      <c r="N242" s="222"/>
      <c r="O242" s="222"/>
      <c r="P242" s="222"/>
      <c r="Q242" s="222"/>
      <c r="R242" s="222"/>
      <c r="S242" s="222"/>
      <c r="T242" s="222"/>
      <c r="U242" s="222"/>
      <c r="V242" s="222"/>
      <c r="W242" s="222"/>
      <c r="X242" s="222"/>
      <c r="Y242" s="212"/>
      <c r="Z242" s="212"/>
      <c r="AA242" s="212"/>
      <c r="AB242" s="212"/>
      <c r="AC242" s="212"/>
      <c r="AD242" s="212"/>
      <c r="AE242" s="212"/>
      <c r="AF242" s="212"/>
      <c r="AG242" s="212" t="s">
        <v>126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">
      <c r="A243" s="219"/>
      <c r="B243" s="220"/>
      <c r="C243" s="261" t="s">
        <v>154</v>
      </c>
      <c r="D243" s="224"/>
      <c r="E243" s="225">
        <v>11.781000000000001</v>
      </c>
      <c r="F243" s="222"/>
      <c r="G243" s="222"/>
      <c r="H243" s="222"/>
      <c r="I243" s="222"/>
      <c r="J243" s="222"/>
      <c r="K243" s="222"/>
      <c r="L243" s="222"/>
      <c r="M243" s="222"/>
      <c r="N243" s="222"/>
      <c r="O243" s="222"/>
      <c r="P243" s="222"/>
      <c r="Q243" s="222"/>
      <c r="R243" s="222"/>
      <c r="S243" s="222"/>
      <c r="T243" s="222"/>
      <c r="U243" s="222"/>
      <c r="V243" s="222"/>
      <c r="W243" s="222"/>
      <c r="X243" s="222"/>
      <c r="Y243" s="212"/>
      <c r="Z243" s="212"/>
      <c r="AA243" s="212"/>
      <c r="AB243" s="212"/>
      <c r="AC243" s="212"/>
      <c r="AD243" s="212"/>
      <c r="AE243" s="212"/>
      <c r="AF243" s="212"/>
      <c r="AG243" s="212" t="s">
        <v>126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">
      <c r="A244" s="219"/>
      <c r="B244" s="220"/>
      <c r="C244" s="261" t="s">
        <v>155</v>
      </c>
      <c r="D244" s="224"/>
      <c r="E244" s="225">
        <v>1.512</v>
      </c>
      <c r="F244" s="222"/>
      <c r="G244" s="222"/>
      <c r="H244" s="222"/>
      <c r="I244" s="222"/>
      <c r="J244" s="222"/>
      <c r="K244" s="222"/>
      <c r="L244" s="222"/>
      <c r="M244" s="222"/>
      <c r="N244" s="222"/>
      <c r="O244" s="222"/>
      <c r="P244" s="222"/>
      <c r="Q244" s="222"/>
      <c r="R244" s="222"/>
      <c r="S244" s="222"/>
      <c r="T244" s="222"/>
      <c r="U244" s="222"/>
      <c r="V244" s="222"/>
      <c r="W244" s="222"/>
      <c r="X244" s="222"/>
      <c r="Y244" s="212"/>
      <c r="Z244" s="212"/>
      <c r="AA244" s="212"/>
      <c r="AB244" s="212"/>
      <c r="AC244" s="212"/>
      <c r="AD244" s="212"/>
      <c r="AE244" s="212"/>
      <c r="AF244" s="212"/>
      <c r="AG244" s="212" t="s">
        <v>126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">
      <c r="A245" s="237">
        <v>43</v>
      </c>
      <c r="B245" s="238" t="s">
        <v>375</v>
      </c>
      <c r="C245" s="259" t="s">
        <v>376</v>
      </c>
      <c r="D245" s="239" t="s">
        <v>117</v>
      </c>
      <c r="E245" s="240">
        <v>531.09450000000004</v>
      </c>
      <c r="F245" s="241"/>
      <c r="G245" s="242">
        <f>ROUND(E245*F245,2)</f>
        <v>0</v>
      </c>
      <c r="H245" s="241"/>
      <c r="I245" s="242">
        <f>ROUND(E245*H245,2)</f>
        <v>0</v>
      </c>
      <c r="J245" s="241"/>
      <c r="K245" s="242">
        <f>ROUND(E245*J245,2)</f>
        <v>0</v>
      </c>
      <c r="L245" s="242">
        <v>21</v>
      </c>
      <c r="M245" s="242">
        <f>G245*(1+L245/100)</f>
        <v>0</v>
      </c>
      <c r="N245" s="242">
        <v>1.3999999999999999E-4</v>
      </c>
      <c r="O245" s="242">
        <f>ROUND(E245*N245,2)</f>
        <v>7.0000000000000007E-2</v>
      </c>
      <c r="P245" s="242">
        <v>0</v>
      </c>
      <c r="Q245" s="242">
        <f>ROUND(E245*P245,2)</f>
        <v>0</v>
      </c>
      <c r="R245" s="242" t="s">
        <v>374</v>
      </c>
      <c r="S245" s="242" t="s">
        <v>119</v>
      </c>
      <c r="T245" s="243" t="s">
        <v>120</v>
      </c>
      <c r="U245" s="222">
        <v>0.10191</v>
      </c>
      <c r="V245" s="222">
        <f>ROUND(E245*U245,2)</f>
        <v>54.12</v>
      </c>
      <c r="W245" s="222"/>
      <c r="X245" s="222" t="s">
        <v>121</v>
      </c>
      <c r="Y245" s="212"/>
      <c r="Z245" s="212"/>
      <c r="AA245" s="212"/>
      <c r="AB245" s="212"/>
      <c r="AC245" s="212"/>
      <c r="AD245" s="212"/>
      <c r="AE245" s="212"/>
      <c r="AF245" s="212"/>
      <c r="AG245" s="212" t="s">
        <v>122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">
      <c r="A246" s="219"/>
      <c r="B246" s="220"/>
      <c r="C246" s="261" t="s">
        <v>377</v>
      </c>
      <c r="D246" s="224"/>
      <c r="E246" s="225">
        <v>531.09450000000004</v>
      </c>
      <c r="F246" s="222"/>
      <c r="G246" s="222"/>
      <c r="H246" s="222"/>
      <c r="I246" s="222"/>
      <c r="J246" s="222"/>
      <c r="K246" s="222"/>
      <c r="L246" s="222"/>
      <c r="M246" s="222"/>
      <c r="N246" s="222"/>
      <c r="O246" s="222"/>
      <c r="P246" s="222"/>
      <c r="Q246" s="222"/>
      <c r="R246" s="222"/>
      <c r="S246" s="222"/>
      <c r="T246" s="222"/>
      <c r="U246" s="222"/>
      <c r="V246" s="222"/>
      <c r="W246" s="222"/>
      <c r="X246" s="222"/>
      <c r="Y246" s="212"/>
      <c r="Z246" s="212"/>
      <c r="AA246" s="212"/>
      <c r="AB246" s="212"/>
      <c r="AC246" s="212"/>
      <c r="AD246" s="212"/>
      <c r="AE246" s="212"/>
      <c r="AF246" s="212"/>
      <c r="AG246" s="212" t="s">
        <v>126</v>
      </c>
      <c r="AH246" s="212">
        <v>5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x14ac:dyDescent="0.2">
      <c r="A247" s="231" t="s">
        <v>113</v>
      </c>
      <c r="B247" s="232" t="s">
        <v>80</v>
      </c>
      <c r="C247" s="258" t="s">
        <v>81</v>
      </c>
      <c r="D247" s="233"/>
      <c r="E247" s="234"/>
      <c r="F247" s="235"/>
      <c r="G247" s="235">
        <f>SUMIF(AG248:AG252,"&lt;&gt;NOR",G248:G252)</f>
        <v>0</v>
      </c>
      <c r="H247" s="235"/>
      <c r="I247" s="235">
        <f>SUM(I248:I252)</f>
        <v>0</v>
      </c>
      <c r="J247" s="235"/>
      <c r="K247" s="235">
        <f>SUM(K248:K252)</f>
        <v>0</v>
      </c>
      <c r="L247" s="235"/>
      <c r="M247" s="235">
        <f>SUM(M248:M252)</f>
        <v>0</v>
      </c>
      <c r="N247" s="235"/>
      <c r="O247" s="235">
        <f>SUM(O248:O252)</f>
        <v>2.65</v>
      </c>
      <c r="P247" s="235"/>
      <c r="Q247" s="235">
        <f>SUM(Q248:Q252)</f>
        <v>0</v>
      </c>
      <c r="R247" s="235"/>
      <c r="S247" s="235"/>
      <c r="T247" s="236"/>
      <c r="U247" s="230"/>
      <c r="V247" s="230">
        <f>SUM(V248:V252)</f>
        <v>208.45</v>
      </c>
      <c r="W247" s="230"/>
      <c r="X247" s="230"/>
      <c r="AG247" t="s">
        <v>114</v>
      </c>
    </row>
    <row r="248" spans="1:60" outlineLevel="1" x14ac:dyDescent="0.2">
      <c r="A248" s="237">
        <v>44</v>
      </c>
      <c r="B248" s="238" t="s">
        <v>378</v>
      </c>
      <c r="C248" s="259" t="s">
        <v>379</v>
      </c>
      <c r="D248" s="239" t="s">
        <v>117</v>
      </c>
      <c r="E248" s="240">
        <v>694.83399999999995</v>
      </c>
      <c r="F248" s="241"/>
      <c r="G248" s="242">
        <f>ROUND(E248*F248,2)</f>
        <v>0</v>
      </c>
      <c r="H248" s="241"/>
      <c r="I248" s="242">
        <f>ROUND(E248*H248,2)</f>
        <v>0</v>
      </c>
      <c r="J248" s="241"/>
      <c r="K248" s="242">
        <f>ROUND(E248*J248,2)</f>
        <v>0</v>
      </c>
      <c r="L248" s="242">
        <v>21</v>
      </c>
      <c r="M248" s="242">
        <f>G248*(1+L248/100)</f>
        <v>0</v>
      </c>
      <c r="N248" s="242">
        <v>3.82E-3</v>
      </c>
      <c r="O248" s="242">
        <f>ROUND(E248*N248,2)</f>
        <v>2.65</v>
      </c>
      <c r="P248" s="242">
        <v>0</v>
      </c>
      <c r="Q248" s="242">
        <f>ROUND(E248*P248,2)</f>
        <v>0</v>
      </c>
      <c r="R248" s="242" t="s">
        <v>380</v>
      </c>
      <c r="S248" s="242" t="s">
        <v>119</v>
      </c>
      <c r="T248" s="243" t="s">
        <v>120</v>
      </c>
      <c r="U248" s="222">
        <v>0.3</v>
      </c>
      <c r="V248" s="222">
        <f>ROUND(E248*U248,2)</f>
        <v>208.45</v>
      </c>
      <c r="W248" s="222"/>
      <c r="X248" s="222" t="s">
        <v>121</v>
      </c>
      <c r="Y248" s="212"/>
      <c r="Z248" s="212"/>
      <c r="AA248" s="212"/>
      <c r="AB248" s="212"/>
      <c r="AC248" s="212"/>
      <c r="AD248" s="212"/>
      <c r="AE248" s="212"/>
      <c r="AF248" s="212"/>
      <c r="AG248" s="212" t="s">
        <v>122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">
      <c r="A249" s="219"/>
      <c r="B249" s="220"/>
      <c r="C249" s="261" t="s">
        <v>125</v>
      </c>
      <c r="D249" s="224"/>
      <c r="E249" s="225">
        <v>693.34649999999999</v>
      </c>
      <c r="F249" s="222"/>
      <c r="G249" s="222"/>
      <c r="H249" s="222"/>
      <c r="I249" s="222"/>
      <c r="J249" s="222"/>
      <c r="K249" s="222"/>
      <c r="L249" s="222"/>
      <c r="M249" s="222"/>
      <c r="N249" s="222"/>
      <c r="O249" s="222"/>
      <c r="P249" s="222"/>
      <c r="Q249" s="222"/>
      <c r="R249" s="222"/>
      <c r="S249" s="222"/>
      <c r="T249" s="222"/>
      <c r="U249" s="222"/>
      <c r="V249" s="222"/>
      <c r="W249" s="222"/>
      <c r="X249" s="222"/>
      <c r="Y249" s="212"/>
      <c r="Z249" s="212"/>
      <c r="AA249" s="212"/>
      <c r="AB249" s="212"/>
      <c r="AC249" s="212"/>
      <c r="AD249" s="212"/>
      <c r="AE249" s="212"/>
      <c r="AF249" s="212"/>
      <c r="AG249" s="212" t="s">
        <v>126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">
      <c r="A250" s="219"/>
      <c r="B250" s="220"/>
      <c r="C250" s="261" t="s">
        <v>336</v>
      </c>
      <c r="D250" s="224"/>
      <c r="E250" s="225">
        <v>1.4875</v>
      </c>
      <c r="F250" s="222"/>
      <c r="G250" s="222"/>
      <c r="H250" s="222"/>
      <c r="I250" s="222"/>
      <c r="J250" s="222"/>
      <c r="K250" s="222"/>
      <c r="L250" s="222"/>
      <c r="M250" s="222"/>
      <c r="N250" s="222"/>
      <c r="O250" s="222"/>
      <c r="P250" s="222"/>
      <c r="Q250" s="222"/>
      <c r="R250" s="222"/>
      <c r="S250" s="222"/>
      <c r="T250" s="222"/>
      <c r="U250" s="222"/>
      <c r="V250" s="222"/>
      <c r="W250" s="222"/>
      <c r="X250" s="222"/>
      <c r="Y250" s="212"/>
      <c r="Z250" s="212"/>
      <c r="AA250" s="212"/>
      <c r="AB250" s="212"/>
      <c r="AC250" s="212"/>
      <c r="AD250" s="212"/>
      <c r="AE250" s="212"/>
      <c r="AF250" s="212"/>
      <c r="AG250" s="212" t="s">
        <v>126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">
      <c r="A251" s="219">
        <v>45</v>
      </c>
      <c r="B251" s="220" t="s">
        <v>381</v>
      </c>
      <c r="C251" s="268" t="s">
        <v>382</v>
      </c>
      <c r="D251" s="221" t="s">
        <v>0</v>
      </c>
      <c r="E251" s="255"/>
      <c r="F251" s="223"/>
      <c r="G251" s="222">
        <f>ROUND(E251*F251,2)</f>
        <v>0</v>
      </c>
      <c r="H251" s="223"/>
      <c r="I251" s="222">
        <f>ROUND(E251*H251,2)</f>
        <v>0</v>
      </c>
      <c r="J251" s="223"/>
      <c r="K251" s="222">
        <f>ROUND(E251*J251,2)</f>
        <v>0</v>
      </c>
      <c r="L251" s="222">
        <v>21</v>
      </c>
      <c r="M251" s="222">
        <f>G251*(1+L251/100)</f>
        <v>0</v>
      </c>
      <c r="N251" s="222">
        <v>0</v>
      </c>
      <c r="O251" s="222">
        <f>ROUND(E251*N251,2)</f>
        <v>0</v>
      </c>
      <c r="P251" s="222">
        <v>0</v>
      </c>
      <c r="Q251" s="222">
        <f>ROUND(E251*P251,2)</f>
        <v>0</v>
      </c>
      <c r="R251" s="222" t="s">
        <v>380</v>
      </c>
      <c r="S251" s="222" t="s">
        <v>119</v>
      </c>
      <c r="T251" s="222" t="s">
        <v>120</v>
      </c>
      <c r="U251" s="222">
        <v>0</v>
      </c>
      <c r="V251" s="222">
        <f>ROUND(E251*U251,2)</f>
        <v>0</v>
      </c>
      <c r="W251" s="222"/>
      <c r="X251" s="222" t="s">
        <v>353</v>
      </c>
      <c r="Y251" s="212"/>
      <c r="Z251" s="212"/>
      <c r="AA251" s="212"/>
      <c r="AB251" s="212"/>
      <c r="AC251" s="212"/>
      <c r="AD251" s="212"/>
      <c r="AE251" s="212"/>
      <c r="AF251" s="212"/>
      <c r="AG251" s="212" t="s">
        <v>354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">
      <c r="A252" s="219"/>
      <c r="B252" s="220"/>
      <c r="C252" s="269" t="s">
        <v>371</v>
      </c>
      <c r="D252" s="256"/>
      <c r="E252" s="256"/>
      <c r="F252" s="256"/>
      <c r="G252" s="256"/>
      <c r="H252" s="222"/>
      <c r="I252" s="222"/>
      <c r="J252" s="222"/>
      <c r="K252" s="222"/>
      <c r="L252" s="222"/>
      <c r="M252" s="222"/>
      <c r="N252" s="222"/>
      <c r="O252" s="222"/>
      <c r="P252" s="222"/>
      <c r="Q252" s="222"/>
      <c r="R252" s="222"/>
      <c r="S252" s="222"/>
      <c r="T252" s="222"/>
      <c r="U252" s="222"/>
      <c r="V252" s="222"/>
      <c r="W252" s="222"/>
      <c r="X252" s="222"/>
      <c r="Y252" s="212"/>
      <c r="Z252" s="212"/>
      <c r="AA252" s="212"/>
      <c r="AB252" s="212"/>
      <c r="AC252" s="212"/>
      <c r="AD252" s="212"/>
      <c r="AE252" s="212"/>
      <c r="AF252" s="212"/>
      <c r="AG252" s="212" t="s">
        <v>124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x14ac:dyDescent="0.2">
      <c r="A253" s="231" t="s">
        <v>113</v>
      </c>
      <c r="B253" s="232" t="s">
        <v>82</v>
      </c>
      <c r="C253" s="258" t="s">
        <v>83</v>
      </c>
      <c r="D253" s="233"/>
      <c r="E253" s="234"/>
      <c r="F253" s="235"/>
      <c r="G253" s="235">
        <f>SUMIF(AG254:AG260,"&lt;&gt;NOR",G254:G260)</f>
        <v>0</v>
      </c>
      <c r="H253" s="235"/>
      <c r="I253" s="235">
        <f>SUM(I254:I260)</f>
        <v>0</v>
      </c>
      <c r="J253" s="235"/>
      <c r="K253" s="235">
        <f>SUM(K254:K260)</f>
        <v>0</v>
      </c>
      <c r="L253" s="235"/>
      <c r="M253" s="235">
        <f>SUM(M254:M260)</f>
        <v>0</v>
      </c>
      <c r="N253" s="235"/>
      <c r="O253" s="235">
        <f>SUM(O254:O260)</f>
        <v>0</v>
      </c>
      <c r="P253" s="235"/>
      <c r="Q253" s="235">
        <f>SUM(Q254:Q260)</f>
        <v>0</v>
      </c>
      <c r="R253" s="235"/>
      <c r="S253" s="235"/>
      <c r="T253" s="236"/>
      <c r="U253" s="230"/>
      <c r="V253" s="230">
        <f>SUM(V254:V260)</f>
        <v>180.82</v>
      </c>
      <c r="W253" s="230"/>
      <c r="X253" s="230"/>
      <c r="AG253" t="s">
        <v>114</v>
      </c>
    </row>
    <row r="254" spans="1:60" ht="22.5" outlineLevel="1" x14ac:dyDescent="0.2">
      <c r="A254" s="246">
        <v>46</v>
      </c>
      <c r="B254" s="247" t="s">
        <v>383</v>
      </c>
      <c r="C254" s="262" t="s">
        <v>384</v>
      </c>
      <c r="D254" s="248" t="s">
        <v>352</v>
      </c>
      <c r="E254" s="249">
        <v>40.087969999999999</v>
      </c>
      <c r="F254" s="250"/>
      <c r="G254" s="251">
        <f>ROUND(E254*F254,2)</f>
        <v>0</v>
      </c>
      <c r="H254" s="250"/>
      <c r="I254" s="251">
        <f>ROUND(E254*H254,2)</f>
        <v>0</v>
      </c>
      <c r="J254" s="250"/>
      <c r="K254" s="251">
        <f>ROUND(E254*J254,2)</f>
        <v>0</v>
      </c>
      <c r="L254" s="251">
        <v>21</v>
      </c>
      <c r="M254" s="251">
        <f>G254*(1+L254/100)</f>
        <v>0</v>
      </c>
      <c r="N254" s="251">
        <v>0</v>
      </c>
      <c r="O254" s="251">
        <f>ROUND(E254*N254,2)</f>
        <v>0</v>
      </c>
      <c r="P254" s="251">
        <v>0</v>
      </c>
      <c r="Q254" s="251">
        <f>ROUND(E254*P254,2)</f>
        <v>0</v>
      </c>
      <c r="R254" s="251" t="s">
        <v>315</v>
      </c>
      <c r="S254" s="251" t="s">
        <v>119</v>
      </c>
      <c r="T254" s="252" t="s">
        <v>120</v>
      </c>
      <c r="U254" s="222">
        <v>0.93300000000000005</v>
      </c>
      <c r="V254" s="222">
        <f>ROUND(E254*U254,2)</f>
        <v>37.4</v>
      </c>
      <c r="W254" s="222"/>
      <c r="X254" s="222" t="s">
        <v>385</v>
      </c>
      <c r="Y254" s="212"/>
      <c r="Z254" s="212"/>
      <c r="AA254" s="212"/>
      <c r="AB254" s="212"/>
      <c r="AC254" s="212"/>
      <c r="AD254" s="212"/>
      <c r="AE254" s="212"/>
      <c r="AF254" s="212"/>
      <c r="AG254" s="212" t="s">
        <v>386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">
      <c r="A255" s="246">
        <v>47</v>
      </c>
      <c r="B255" s="247" t="s">
        <v>387</v>
      </c>
      <c r="C255" s="262" t="s">
        <v>388</v>
      </c>
      <c r="D255" s="248" t="s">
        <v>352</v>
      </c>
      <c r="E255" s="249">
        <v>80.175939999999997</v>
      </c>
      <c r="F255" s="250"/>
      <c r="G255" s="251">
        <f>ROUND(E255*F255,2)</f>
        <v>0</v>
      </c>
      <c r="H255" s="250"/>
      <c r="I255" s="251">
        <f>ROUND(E255*H255,2)</f>
        <v>0</v>
      </c>
      <c r="J255" s="250"/>
      <c r="K255" s="251">
        <f>ROUND(E255*J255,2)</f>
        <v>0</v>
      </c>
      <c r="L255" s="251">
        <v>21</v>
      </c>
      <c r="M255" s="251">
        <f>G255*(1+L255/100)</f>
        <v>0</v>
      </c>
      <c r="N255" s="251">
        <v>0</v>
      </c>
      <c r="O255" s="251">
        <f>ROUND(E255*N255,2)</f>
        <v>0</v>
      </c>
      <c r="P255" s="251">
        <v>0</v>
      </c>
      <c r="Q255" s="251">
        <f>ROUND(E255*P255,2)</f>
        <v>0</v>
      </c>
      <c r="R255" s="251" t="s">
        <v>315</v>
      </c>
      <c r="S255" s="251" t="s">
        <v>119</v>
      </c>
      <c r="T255" s="252" t="s">
        <v>120</v>
      </c>
      <c r="U255" s="222">
        <v>0.65300000000000002</v>
      </c>
      <c r="V255" s="222">
        <f>ROUND(E255*U255,2)</f>
        <v>52.35</v>
      </c>
      <c r="W255" s="222"/>
      <c r="X255" s="222" t="s">
        <v>385</v>
      </c>
      <c r="Y255" s="212"/>
      <c r="Z255" s="212"/>
      <c r="AA255" s="212"/>
      <c r="AB255" s="212"/>
      <c r="AC255" s="212"/>
      <c r="AD255" s="212"/>
      <c r="AE255" s="212"/>
      <c r="AF255" s="212"/>
      <c r="AG255" s="212" t="s">
        <v>386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">
      <c r="A256" s="246">
        <v>48</v>
      </c>
      <c r="B256" s="247" t="s">
        <v>389</v>
      </c>
      <c r="C256" s="262" t="s">
        <v>390</v>
      </c>
      <c r="D256" s="248" t="s">
        <v>352</v>
      </c>
      <c r="E256" s="249">
        <v>40.087969999999999</v>
      </c>
      <c r="F256" s="250"/>
      <c r="G256" s="251">
        <f>ROUND(E256*F256,2)</f>
        <v>0</v>
      </c>
      <c r="H256" s="250"/>
      <c r="I256" s="251">
        <f>ROUND(E256*H256,2)</f>
        <v>0</v>
      </c>
      <c r="J256" s="250"/>
      <c r="K256" s="251">
        <f>ROUND(E256*J256,2)</f>
        <v>0</v>
      </c>
      <c r="L256" s="251">
        <v>21</v>
      </c>
      <c r="M256" s="251">
        <f>G256*(1+L256/100)</f>
        <v>0</v>
      </c>
      <c r="N256" s="251">
        <v>0</v>
      </c>
      <c r="O256" s="251">
        <f>ROUND(E256*N256,2)</f>
        <v>0</v>
      </c>
      <c r="P256" s="251">
        <v>0</v>
      </c>
      <c r="Q256" s="251">
        <f>ROUND(E256*P256,2)</f>
        <v>0</v>
      </c>
      <c r="R256" s="251" t="s">
        <v>315</v>
      </c>
      <c r="S256" s="251" t="s">
        <v>119</v>
      </c>
      <c r="T256" s="252" t="s">
        <v>120</v>
      </c>
      <c r="U256" s="222">
        <v>0.49</v>
      </c>
      <c r="V256" s="222">
        <f>ROUND(E256*U256,2)</f>
        <v>19.64</v>
      </c>
      <c r="W256" s="222"/>
      <c r="X256" s="222" t="s">
        <v>385</v>
      </c>
      <c r="Y256" s="212"/>
      <c r="Z256" s="212"/>
      <c r="AA256" s="212"/>
      <c r="AB256" s="212"/>
      <c r="AC256" s="212"/>
      <c r="AD256" s="212"/>
      <c r="AE256" s="212"/>
      <c r="AF256" s="212"/>
      <c r="AG256" s="212" t="s">
        <v>386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">
      <c r="A257" s="246">
        <v>49</v>
      </c>
      <c r="B257" s="247" t="s">
        <v>391</v>
      </c>
      <c r="C257" s="262" t="s">
        <v>392</v>
      </c>
      <c r="D257" s="248" t="s">
        <v>352</v>
      </c>
      <c r="E257" s="249">
        <v>521.14358000000004</v>
      </c>
      <c r="F257" s="250"/>
      <c r="G257" s="251">
        <f>ROUND(E257*F257,2)</f>
        <v>0</v>
      </c>
      <c r="H257" s="250"/>
      <c r="I257" s="251">
        <f>ROUND(E257*H257,2)</f>
        <v>0</v>
      </c>
      <c r="J257" s="250"/>
      <c r="K257" s="251">
        <f>ROUND(E257*J257,2)</f>
        <v>0</v>
      </c>
      <c r="L257" s="251">
        <v>21</v>
      </c>
      <c r="M257" s="251">
        <f>G257*(1+L257/100)</f>
        <v>0</v>
      </c>
      <c r="N257" s="251">
        <v>0</v>
      </c>
      <c r="O257" s="251">
        <f>ROUND(E257*N257,2)</f>
        <v>0</v>
      </c>
      <c r="P257" s="251">
        <v>0</v>
      </c>
      <c r="Q257" s="251">
        <f>ROUND(E257*P257,2)</f>
        <v>0</v>
      </c>
      <c r="R257" s="251" t="s">
        <v>315</v>
      </c>
      <c r="S257" s="251" t="s">
        <v>119</v>
      </c>
      <c r="T257" s="252" t="s">
        <v>120</v>
      </c>
      <c r="U257" s="222">
        <v>0</v>
      </c>
      <c r="V257" s="222">
        <f>ROUND(E257*U257,2)</f>
        <v>0</v>
      </c>
      <c r="W257" s="222"/>
      <c r="X257" s="222" t="s">
        <v>385</v>
      </c>
      <c r="Y257" s="212"/>
      <c r="Z257" s="212"/>
      <c r="AA257" s="212"/>
      <c r="AB257" s="212"/>
      <c r="AC257" s="212"/>
      <c r="AD257" s="212"/>
      <c r="AE257" s="212"/>
      <c r="AF257" s="212"/>
      <c r="AG257" s="212" t="s">
        <v>386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">
      <c r="A258" s="246">
        <v>50</v>
      </c>
      <c r="B258" s="247" t="s">
        <v>393</v>
      </c>
      <c r="C258" s="262" t="s">
        <v>394</v>
      </c>
      <c r="D258" s="248" t="s">
        <v>352</v>
      </c>
      <c r="E258" s="249">
        <v>40.087969999999999</v>
      </c>
      <c r="F258" s="250"/>
      <c r="G258" s="251">
        <f>ROUND(E258*F258,2)</f>
        <v>0</v>
      </c>
      <c r="H258" s="250"/>
      <c r="I258" s="251">
        <f>ROUND(E258*H258,2)</f>
        <v>0</v>
      </c>
      <c r="J258" s="250"/>
      <c r="K258" s="251">
        <f>ROUND(E258*J258,2)</f>
        <v>0</v>
      </c>
      <c r="L258" s="251">
        <v>21</v>
      </c>
      <c r="M258" s="251">
        <f>G258*(1+L258/100)</f>
        <v>0</v>
      </c>
      <c r="N258" s="251">
        <v>0</v>
      </c>
      <c r="O258" s="251">
        <f>ROUND(E258*N258,2)</f>
        <v>0</v>
      </c>
      <c r="P258" s="251">
        <v>0</v>
      </c>
      <c r="Q258" s="251">
        <f>ROUND(E258*P258,2)</f>
        <v>0</v>
      </c>
      <c r="R258" s="251" t="s">
        <v>315</v>
      </c>
      <c r="S258" s="251" t="s">
        <v>119</v>
      </c>
      <c r="T258" s="252" t="s">
        <v>120</v>
      </c>
      <c r="U258" s="222">
        <v>0.94199999999999995</v>
      </c>
      <c r="V258" s="222">
        <f>ROUND(E258*U258,2)</f>
        <v>37.76</v>
      </c>
      <c r="W258" s="222"/>
      <c r="X258" s="222" t="s">
        <v>385</v>
      </c>
      <c r="Y258" s="212"/>
      <c r="Z258" s="212"/>
      <c r="AA258" s="212"/>
      <c r="AB258" s="212"/>
      <c r="AC258" s="212"/>
      <c r="AD258" s="212"/>
      <c r="AE258" s="212"/>
      <c r="AF258" s="212"/>
      <c r="AG258" s="212" t="s">
        <v>386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ht="22.5" outlineLevel="1" x14ac:dyDescent="0.2">
      <c r="A259" s="246">
        <v>51</v>
      </c>
      <c r="B259" s="247" t="s">
        <v>395</v>
      </c>
      <c r="C259" s="262" t="s">
        <v>396</v>
      </c>
      <c r="D259" s="248" t="s">
        <v>352</v>
      </c>
      <c r="E259" s="249">
        <v>320.70373999999998</v>
      </c>
      <c r="F259" s="250"/>
      <c r="G259" s="251">
        <f>ROUND(E259*F259,2)</f>
        <v>0</v>
      </c>
      <c r="H259" s="250"/>
      <c r="I259" s="251">
        <f>ROUND(E259*H259,2)</f>
        <v>0</v>
      </c>
      <c r="J259" s="250"/>
      <c r="K259" s="251">
        <f>ROUND(E259*J259,2)</f>
        <v>0</v>
      </c>
      <c r="L259" s="251">
        <v>21</v>
      </c>
      <c r="M259" s="251">
        <f>G259*(1+L259/100)</f>
        <v>0</v>
      </c>
      <c r="N259" s="251">
        <v>0</v>
      </c>
      <c r="O259" s="251">
        <f>ROUND(E259*N259,2)</f>
        <v>0</v>
      </c>
      <c r="P259" s="251">
        <v>0</v>
      </c>
      <c r="Q259" s="251">
        <f>ROUND(E259*P259,2)</f>
        <v>0</v>
      </c>
      <c r="R259" s="251" t="s">
        <v>315</v>
      </c>
      <c r="S259" s="251" t="s">
        <v>119</v>
      </c>
      <c r="T259" s="252" t="s">
        <v>120</v>
      </c>
      <c r="U259" s="222">
        <v>0.105</v>
      </c>
      <c r="V259" s="222">
        <f>ROUND(E259*U259,2)</f>
        <v>33.67</v>
      </c>
      <c r="W259" s="222"/>
      <c r="X259" s="222" t="s">
        <v>385</v>
      </c>
      <c r="Y259" s="212"/>
      <c r="Z259" s="212"/>
      <c r="AA259" s="212"/>
      <c r="AB259" s="212"/>
      <c r="AC259" s="212"/>
      <c r="AD259" s="212"/>
      <c r="AE259" s="212"/>
      <c r="AF259" s="212"/>
      <c r="AG259" s="212" t="s">
        <v>386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ht="22.5" outlineLevel="1" x14ac:dyDescent="0.2">
      <c r="A260" s="246">
        <v>52</v>
      </c>
      <c r="B260" s="247" t="s">
        <v>397</v>
      </c>
      <c r="C260" s="262" t="s">
        <v>398</v>
      </c>
      <c r="D260" s="248" t="s">
        <v>352</v>
      </c>
      <c r="E260" s="249">
        <v>40.087969999999999</v>
      </c>
      <c r="F260" s="250"/>
      <c r="G260" s="251">
        <f>ROUND(E260*F260,2)</f>
        <v>0</v>
      </c>
      <c r="H260" s="250"/>
      <c r="I260" s="251">
        <f>ROUND(E260*H260,2)</f>
        <v>0</v>
      </c>
      <c r="J260" s="250"/>
      <c r="K260" s="251">
        <f>ROUND(E260*J260,2)</f>
        <v>0</v>
      </c>
      <c r="L260" s="251">
        <v>21</v>
      </c>
      <c r="M260" s="251">
        <f>G260*(1+L260/100)</f>
        <v>0</v>
      </c>
      <c r="N260" s="251">
        <v>0</v>
      </c>
      <c r="O260" s="251">
        <f>ROUND(E260*N260,2)</f>
        <v>0</v>
      </c>
      <c r="P260" s="251">
        <v>0</v>
      </c>
      <c r="Q260" s="251">
        <f>ROUND(E260*P260,2)</f>
        <v>0</v>
      </c>
      <c r="R260" s="251" t="s">
        <v>315</v>
      </c>
      <c r="S260" s="251" t="s">
        <v>119</v>
      </c>
      <c r="T260" s="252" t="s">
        <v>120</v>
      </c>
      <c r="U260" s="222">
        <v>0</v>
      </c>
      <c r="V260" s="222">
        <f>ROUND(E260*U260,2)</f>
        <v>0</v>
      </c>
      <c r="W260" s="222"/>
      <c r="X260" s="222" t="s">
        <v>385</v>
      </c>
      <c r="Y260" s="212"/>
      <c r="Z260" s="212"/>
      <c r="AA260" s="212"/>
      <c r="AB260" s="212"/>
      <c r="AC260" s="212"/>
      <c r="AD260" s="212"/>
      <c r="AE260" s="212"/>
      <c r="AF260" s="212"/>
      <c r="AG260" s="212" t="s">
        <v>386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x14ac:dyDescent="0.2">
      <c r="A261" s="231" t="s">
        <v>113</v>
      </c>
      <c r="B261" s="232" t="s">
        <v>85</v>
      </c>
      <c r="C261" s="258" t="s">
        <v>28</v>
      </c>
      <c r="D261" s="233"/>
      <c r="E261" s="234"/>
      <c r="F261" s="235"/>
      <c r="G261" s="235">
        <f>SUMIF(AG262:AG264,"&lt;&gt;NOR",G262:G264)</f>
        <v>0</v>
      </c>
      <c r="H261" s="235"/>
      <c r="I261" s="235">
        <f>SUM(I262:I264)</f>
        <v>0</v>
      </c>
      <c r="J261" s="235"/>
      <c r="K261" s="235">
        <f>SUM(K262:K264)</f>
        <v>0</v>
      </c>
      <c r="L261" s="235"/>
      <c r="M261" s="235">
        <f>SUM(M262:M264)</f>
        <v>0</v>
      </c>
      <c r="N261" s="235"/>
      <c r="O261" s="235">
        <f>SUM(O262:O264)</f>
        <v>0</v>
      </c>
      <c r="P261" s="235"/>
      <c r="Q261" s="235">
        <f>SUM(Q262:Q264)</f>
        <v>0</v>
      </c>
      <c r="R261" s="235"/>
      <c r="S261" s="235"/>
      <c r="T261" s="236"/>
      <c r="U261" s="230"/>
      <c r="V261" s="230">
        <f>SUM(V262:V264)</f>
        <v>0</v>
      </c>
      <c r="W261" s="230"/>
      <c r="X261" s="230"/>
      <c r="AG261" t="s">
        <v>114</v>
      </c>
    </row>
    <row r="262" spans="1:60" outlineLevel="1" x14ac:dyDescent="0.2">
      <c r="A262" s="246">
        <v>53</v>
      </c>
      <c r="B262" s="247" t="s">
        <v>399</v>
      </c>
      <c r="C262" s="262" t="s">
        <v>400</v>
      </c>
      <c r="D262" s="248" t="s">
        <v>401</v>
      </c>
      <c r="E262" s="249">
        <v>1</v>
      </c>
      <c r="F262" s="250"/>
      <c r="G262" s="251">
        <f>ROUND(E262*F262,2)</f>
        <v>0</v>
      </c>
      <c r="H262" s="250"/>
      <c r="I262" s="251">
        <f>ROUND(E262*H262,2)</f>
        <v>0</v>
      </c>
      <c r="J262" s="250"/>
      <c r="K262" s="251">
        <f>ROUND(E262*J262,2)</f>
        <v>0</v>
      </c>
      <c r="L262" s="251">
        <v>21</v>
      </c>
      <c r="M262" s="251">
        <f>G262*(1+L262/100)</f>
        <v>0</v>
      </c>
      <c r="N262" s="251">
        <v>0</v>
      </c>
      <c r="O262" s="251">
        <f>ROUND(E262*N262,2)</f>
        <v>0</v>
      </c>
      <c r="P262" s="251">
        <v>0</v>
      </c>
      <c r="Q262" s="251">
        <f>ROUND(E262*P262,2)</f>
        <v>0</v>
      </c>
      <c r="R262" s="251"/>
      <c r="S262" s="251" t="s">
        <v>119</v>
      </c>
      <c r="T262" s="252" t="s">
        <v>206</v>
      </c>
      <c r="U262" s="222">
        <v>0</v>
      </c>
      <c r="V262" s="222">
        <f>ROUND(E262*U262,2)</f>
        <v>0</v>
      </c>
      <c r="W262" s="222"/>
      <c r="X262" s="222" t="s">
        <v>402</v>
      </c>
      <c r="Y262" s="212"/>
      <c r="Z262" s="212"/>
      <c r="AA262" s="212"/>
      <c r="AB262" s="212"/>
      <c r="AC262" s="212"/>
      <c r="AD262" s="212"/>
      <c r="AE262" s="212"/>
      <c r="AF262" s="212"/>
      <c r="AG262" s="212" t="s">
        <v>403</v>
      </c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">
      <c r="A263" s="237">
        <v>54</v>
      </c>
      <c r="B263" s="238" t="s">
        <v>404</v>
      </c>
      <c r="C263" s="259" t="s">
        <v>405</v>
      </c>
      <c r="D263" s="239" t="s">
        <v>401</v>
      </c>
      <c r="E263" s="240">
        <v>1</v>
      </c>
      <c r="F263" s="241"/>
      <c r="G263" s="242">
        <f>ROUND(E263*F263,2)</f>
        <v>0</v>
      </c>
      <c r="H263" s="241"/>
      <c r="I263" s="242">
        <f>ROUND(E263*H263,2)</f>
        <v>0</v>
      </c>
      <c r="J263" s="241"/>
      <c r="K263" s="242">
        <f>ROUND(E263*J263,2)</f>
        <v>0</v>
      </c>
      <c r="L263" s="242">
        <v>21</v>
      </c>
      <c r="M263" s="242">
        <f>G263*(1+L263/100)</f>
        <v>0</v>
      </c>
      <c r="N263" s="242">
        <v>0</v>
      </c>
      <c r="O263" s="242">
        <f>ROUND(E263*N263,2)</f>
        <v>0</v>
      </c>
      <c r="P263" s="242">
        <v>0</v>
      </c>
      <c r="Q263" s="242">
        <f>ROUND(E263*P263,2)</f>
        <v>0</v>
      </c>
      <c r="R263" s="242"/>
      <c r="S263" s="242" t="s">
        <v>119</v>
      </c>
      <c r="T263" s="243" t="s">
        <v>206</v>
      </c>
      <c r="U263" s="222">
        <v>0</v>
      </c>
      <c r="V263" s="222">
        <f>ROUND(E263*U263,2)</f>
        <v>0</v>
      </c>
      <c r="W263" s="222"/>
      <c r="X263" s="222" t="s">
        <v>402</v>
      </c>
      <c r="Y263" s="212"/>
      <c r="Z263" s="212"/>
      <c r="AA263" s="212"/>
      <c r="AB263" s="212"/>
      <c r="AC263" s="212"/>
      <c r="AD263" s="212"/>
      <c r="AE263" s="212"/>
      <c r="AF263" s="212"/>
      <c r="AG263" s="212" t="s">
        <v>403</v>
      </c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">
      <c r="A264" s="219"/>
      <c r="B264" s="220"/>
      <c r="C264" s="264" t="s">
        <v>406</v>
      </c>
      <c r="D264" s="253"/>
      <c r="E264" s="253"/>
      <c r="F264" s="253"/>
      <c r="G264" s="253"/>
      <c r="H264" s="222"/>
      <c r="I264" s="222"/>
      <c r="J264" s="222"/>
      <c r="K264" s="222"/>
      <c r="L264" s="222"/>
      <c r="M264" s="222"/>
      <c r="N264" s="222"/>
      <c r="O264" s="222"/>
      <c r="P264" s="222"/>
      <c r="Q264" s="222"/>
      <c r="R264" s="222"/>
      <c r="S264" s="222"/>
      <c r="T264" s="222"/>
      <c r="U264" s="222"/>
      <c r="V264" s="222"/>
      <c r="W264" s="222"/>
      <c r="X264" s="222"/>
      <c r="Y264" s="212"/>
      <c r="Z264" s="212"/>
      <c r="AA264" s="212"/>
      <c r="AB264" s="212"/>
      <c r="AC264" s="212"/>
      <c r="AD264" s="212"/>
      <c r="AE264" s="212"/>
      <c r="AF264" s="212"/>
      <c r="AG264" s="212" t="s">
        <v>240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x14ac:dyDescent="0.2">
      <c r="A265" s="3"/>
      <c r="B265" s="4"/>
      <c r="C265" s="270"/>
      <c r="D265" s="6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AE265">
        <v>15</v>
      </c>
      <c r="AF265">
        <v>21</v>
      </c>
      <c r="AG265" t="s">
        <v>100</v>
      </c>
    </row>
    <row r="266" spans="1:60" x14ac:dyDescent="0.2">
      <c r="A266" s="215"/>
      <c r="B266" s="216" t="s">
        <v>29</v>
      </c>
      <c r="C266" s="271"/>
      <c r="D266" s="217"/>
      <c r="E266" s="218"/>
      <c r="F266" s="218"/>
      <c r="G266" s="257">
        <f>G8+G39+G53+G75+G94+G142+G164+G168+G207+G210+G231+G247+G253+G261</f>
        <v>0</v>
      </c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AE266">
        <f>SUMIF(L7:L264,AE265,G7:G264)</f>
        <v>0</v>
      </c>
      <c r="AF266">
        <f>SUMIF(L7:L264,AF265,G7:G264)</f>
        <v>0</v>
      </c>
      <c r="AG266" t="s">
        <v>407</v>
      </c>
    </row>
    <row r="267" spans="1:60" x14ac:dyDescent="0.2">
      <c r="C267" s="272"/>
      <c r="D267" s="10"/>
      <c r="AG267" t="s">
        <v>408</v>
      </c>
    </row>
    <row r="268" spans="1:60" x14ac:dyDescent="0.2">
      <c r="D268" s="10"/>
    </row>
    <row r="269" spans="1:60" x14ac:dyDescent="0.2">
      <c r="D269" s="10"/>
    </row>
    <row r="270" spans="1:60" x14ac:dyDescent="0.2">
      <c r="D270" s="10"/>
    </row>
    <row r="271" spans="1:60" x14ac:dyDescent="0.2">
      <c r="D271" s="10"/>
    </row>
    <row r="272" spans="1:60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36" sheet="1"/>
  <mergeCells count="45">
    <mergeCell ref="C230:G230"/>
    <mergeCell ref="C252:G252"/>
    <mergeCell ref="C264:G264"/>
    <mergeCell ref="C140:G140"/>
    <mergeCell ref="C144:G144"/>
    <mergeCell ref="C148:G148"/>
    <mergeCell ref="C170:G170"/>
    <mergeCell ref="C182:G182"/>
    <mergeCell ref="C209:G209"/>
    <mergeCell ref="C121:G121"/>
    <mergeCell ref="C122:G122"/>
    <mergeCell ref="C123:G123"/>
    <mergeCell ref="C124:G124"/>
    <mergeCell ref="C125:G125"/>
    <mergeCell ref="C137:G137"/>
    <mergeCell ref="C115:G115"/>
    <mergeCell ref="C116:G116"/>
    <mergeCell ref="C117:G117"/>
    <mergeCell ref="C118:G118"/>
    <mergeCell ref="C119:G119"/>
    <mergeCell ref="C120:G120"/>
    <mergeCell ref="C109:G109"/>
    <mergeCell ref="C110:G110"/>
    <mergeCell ref="C111:G111"/>
    <mergeCell ref="C112:G112"/>
    <mergeCell ref="C113:G113"/>
    <mergeCell ref="C114:G114"/>
    <mergeCell ref="C103:G103"/>
    <mergeCell ref="C104:G104"/>
    <mergeCell ref="C105:G105"/>
    <mergeCell ref="C106:G106"/>
    <mergeCell ref="C107:G107"/>
    <mergeCell ref="C108:G108"/>
    <mergeCell ref="C55:G55"/>
    <mergeCell ref="C66:G66"/>
    <mergeCell ref="C77:G77"/>
    <mergeCell ref="C100:G100"/>
    <mergeCell ref="C101:G101"/>
    <mergeCell ref="C102:G102"/>
    <mergeCell ref="A1:G1"/>
    <mergeCell ref="C2:G2"/>
    <mergeCell ref="C3:G3"/>
    <mergeCell ref="C4:G4"/>
    <mergeCell ref="C10:G10"/>
    <mergeCell ref="C26:G2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02 202009002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202009002 Pol'!Názvy_tisku</vt:lpstr>
      <vt:lpstr>oadresa</vt:lpstr>
      <vt:lpstr>Stavba!Objednatel</vt:lpstr>
      <vt:lpstr>Stavba!Objekt</vt:lpstr>
      <vt:lpstr>'02 202009002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Lidumil</dc:creator>
  <cp:lastModifiedBy>Lidumil</cp:lastModifiedBy>
  <cp:lastPrinted>2019-03-19T12:27:02Z</cp:lastPrinted>
  <dcterms:created xsi:type="dcterms:W3CDTF">2009-04-08T07:15:50Z</dcterms:created>
  <dcterms:modified xsi:type="dcterms:W3CDTF">2021-03-24T08:34:41Z</dcterms:modified>
</cp:coreProperties>
</file>