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el\NELL PROJEKT\Projekty\2020\Otrokovice\"/>
    </mc:Choice>
  </mc:AlternateContent>
  <xr:revisionPtr revIDLastSave="0" documentId="8_{03D00314-4EC5-4839-BB55-4138B6E17EF0}" xr6:coauthVersionLast="45" xr6:coauthVersionMax="45" xr10:uidLastSave="{00000000-0000-0000-0000-000000000000}"/>
  <bookViews>
    <workbookView xWindow="-96" yWindow="-96" windowWidth="23232" windowHeight="12552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Naklady" sheetId="12" r:id="rId4"/>
    <sheet name="2 1 Pol" sheetId="13" r:id="rId5"/>
    <sheet name="2 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'2 1 Pol'!$1:$7</definedName>
    <definedName name="_xlnm.Print_Titles" localSheetId="5">'2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Naklady'!$A$1:$X$44</definedName>
    <definedName name="_xlnm.Print_Area" localSheetId="4">'2 1 Pol'!$A$1:$X$190</definedName>
    <definedName name="_xlnm.Print_Area" localSheetId="5">'2 2 Pol'!$A$1:$X$63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G45" i="1"/>
  <c r="F45" i="1"/>
  <c r="G44" i="1"/>
  <c r="F44" i="1"/>
  <c r="G43" i="1"/>
  <c r="F43" i="1"/>
  <c r="G41" i="1"/>
  <c r="F41" i="1"/>
  <c r="G40" i="1"/>
  <c r="F40" i="1"/>
  <c r="G39" i="1"/>
  <c r="F39" i="1"/>
  <c r="G62" i="14"/>
  <c r="BA57" i="14"/>
  <c r="BA5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O8" i="14" s="1"/>
  <c r="Q14" i="14"/>
  <c r="V14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40" i="14"/>
  <c r="M40" i="14" s="1"/>
  <c r="I40" i="14"/>
  <c r="I39" i="14" s="1"/>
  <c r="K40" i="14"/>
  <c r="K39" i="14" s="1"/>
  <c r="O40" i="14"/>
  <c r="O39" i="14" s="1"/>
  <c r="Q40" i="14"/>
  <c r="Q39" i="14" s="1"/>
  <c r="V40" i="14"/>
  <c r="V39" i="14" s="1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5" i="14"/>
  <c r="I45" i="14"/>
  <c r="K45" i="14"/>
  <c r="M45" i="14"/>
  <c r="O45" i="14"/>
  <c r="Q45" i="14"/>
  <c r="V45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9" i="14"/>
  <c r="I59" i="14"/>
  <c r="K59" i="14"/>
  <c r="M59" i="14"/>
  <c r="O59" i="14"/>
  <c r="Q59" i="14"/>
  <c r="V59" i="14"/>
  <c r="AE62" i="14"/>
  <c r="AF62" i="14"/>
  <c r="G189" i="13"/>
  <c r="BA183" i="13"/>
  <c r="BA161" i="13"/>
  <c r="BA103" i="13"/>
  <c r="BA101" i="13"/>
  <c r="BA99" i="13"/>
  <c r="BA84" i="13"/>
  <c r="BA68" i="13"/>
  <c r="BA47" i="13"/>
  <c r="BA42" i="13"/>
  <c r="BA36" i="13"/>
  <c r="BA20" i="13"/>
  <c r="BA16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O8" i="13" s="1"/>
  <c r="Q18" i="13"/>
  <c r="V18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5" i="13"/>
  <c r="I35" i="13"/>
  <c r="K35" i="13"/>
  <c r="M35" i="13"/>
  <c r="O35" i="13"/>
  <c r="Q35" i="13"/>
  <c r="V35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50" i="13"/>
  <c r="M50" i="13" s="1"/>
  <c r="I50" i="13"/>
  <c r="K50" i="13"/>
  <c r="O50" i="13"/>
  <c r="Q50" i="13"/>
  <c r="V50" i="13"/>
  <c r="G53" i="13"/>
  <c r="I53" i="13"/>
  <c r="K53" i="13"/>
  <c r="M53" i="13"/>
  <c r="O53" i="13"/>
  <c r="Q53" i="13"/>
  <c r="V53" i="13"/>
  <c r="G55" i="13"/>
  <c r="I55" i="13"/>
  <c r="K55" i="13"/>
  <c r="M55" i="13"/>
  <c r="O55" i="13"/>
  <c r="Q55" i="13"/>
  <c r="V55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4" i="13"/>
  <c r="I64" i="13"/>
  <c r="I63" i="13" s="1"/>
  <c r="K64" i="13"/>
  <c r="M64" i="13"/>
  <c r="O64" i="13"/>
  <c r="Q64" i="13"/>
  <c r="Q63" i="13" s="1"/>
  <c r="V64" i="13"/>
  <c r="G66" i="13"/>
  <c r="M66" i="13" s="1"/>
  <c r="I66" i="13"/>
  <c r="K66" i="13"/>
  <c r="O66" i="13"/>
  <c r="O63" i="13" s="1"/>
  <c r="Q66" i="13"/>
  <c r="V66" i="13"/>
  <c r="G67" i="13"/>
  <c r="I67" i="13"/>
  <c r="K67" i="13"/>
  <c r="M67" i="13"/>
  <c r="O67" i="13"/>
  <c r="Q67" i="13"/>
  <c r="V67" i="13"/>
  <c r="G71" i="13"/>
  <c r="M71" i="13" s="1"/>
  <c r="I71" i="13"/>
  <c r="K71" i="13"/>
  <c r="K63" i="13" s="1"/>
  <c r="O71" i="13"/>
  <c r="Q71" i="13"/>
  <c r="V71" i="13"/>
  <c r="V63" i="13" s="1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G78" i="13"/>
  <c r="I78" i="13"/>
  <c r="K78" i="13"/>
  <c r="M78" i="13"/>
  <c r="O78" i="13"/>
  <c r="Q78" i="13"/>
  <c r="V78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1" i="13"/>
  <c r="M91" i="13" s="1"/>
  <c r="I91" i="13"/>
  <c r="K91" i="13"/>
  <c r="O91" i="13"/>
  <c r="Q91" i="13"/>
  <c r="V91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98" i="13"/>
  <c r="M98" i="13" s="1"/>
  <c r="I98" i="13"/>
  <c r="I97" i="13" s="1"/>
  <c r="K98" i="13"/>
  <c r="K97" i="13" s="1"/>
  <c r="O98" i="13"/>
  <c r="Q98" i="13"/>
  <c r="Q97" i="13" s="1"/>
  <c r="V98" i="13"/>
  <c r="V97" i="13" s="1"/>
  <c r="G100" i="13"/>
  <c r="I100" i="13"/>
  <c r="K100" i="13"/>
  <c r="M100" i="13"/>
  <c r="O100" i="13"/>
  <c r="Q100" i="13"/>
  <c r="V100" i="13"/>
  <c r="G102" i="13"/>
  <c r="I102" i="13"/>
  <c r="K102" i="13"/>
  <c r="M102" i="13"/>
  <c r="O102" i="13"/>
  <c r="Q102" i="13"/>
  <c r="V102" i="13"/>
  <c r="G104" i="13"/>
  <c r="G97" i="13" s="1"/>
  <c r="I104" i="13"/>
  <c r="K104" i="13"/>
  <c r="O104" i="13"/>
  <c r="O97" i="13" s="1"/>
  <c r="Q104" i="13"/>
  <c r="V104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I111" i="13"/>
  <c r="K111" i="13"/>
  <c r="M111" i="13"/>
  <c r="O111" i="13"/>
  <c r="Q111" i="13"/>
  <c r="V111" i="13"/>
  <c r="G113" i="13"/>
  <c r="I113" i="13"/>
  <c r="K113" i="13"/>
  <c r="M113" i="13"/>
  <c r="O113" i="13"/>
  <c r="Q113" i="13"/>
  <c r="V113" i="13"/>
  <c r="G114" i="13"/>
  <c r="I114" i="13"/>
  <c r="K114" i="13"/>
  <c r="M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I116" i="13"/>
  <c r="K116" i="13"/>
  <c r="M116" i="13"/>
  <c r="O116" i="13"/>
  <c r="Q116" i="13"/>
  <c r="V116" i="13"/>
  <c r="G117" i="13"/>
  <c r="I117" i="13"/>
  <c r="K117" i="13"/>
  <c r="M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5" i="13"/>
  <c r="I125" i="13"/>
  <c r="K125" i="13"/>
  <c r="M125" i="13"/>
  <c r="O125" i="13"/>
  <c r="Q125" i="13"/>
  <c r="V125" i="13"/>
  <c r="G127" i="13"/>
  <c r="M127" i="13" s="1"/>
  <c r="I127" i="13"/>
  <c r="K127" i="13"/>
  <c r="O127" i="13"/>
  <c r="Q127" i="13"/>
  <c r="V127" i="13"/>
  <c r="G128" i="13"/>
  <c r="I128" i="13"/>
  <c r="K128" i="13"/>
  <c r="M128" i="13"/>
  <c r="O128" i="13"/>
  <c r="Q128" i="13"/>
  <c r="V128" i="13"/>
  <c r="G131" i="13"/>
  <c r="I131" i="13"/>
  <c r="I130" i="13" s="1"/>
  <c r="K131" i="13"/>
  <c r="M131" i="13"/>
  <c r="O131" i="13"/>
  <c r="Q131" i="13"/>
  <c r="Q130" i="13" s="1"/>
  <c r="V131" i="13"/>
  <c r="G133" i="13"/>
  <c r="G130" i="13" s="1"/>
  <c r="I133" i="13"/>
  <c r="K133" i="13"/>
  <c r="K130" i="13" s="1"/>
  <c r="O133" i="13"/>
  <c r="O130" i="13" s="1"/>
  <c r="Q133" i="13"/>
  <c r="V133" i="13"/>
  <c r="V130" i="13" s="1"/>
  <c r="G135" i="13"/>
  <c r="I135" i="13"/>
  <c r="K135" i="13"/>
  <c r="M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5" i="13"/>
  <c r="I145" i="13"/>
  <c r="K145" i="13"/>
  <c r="M145" i="13"/>
  <c r="O145" i="13"/>
  <c r="Q145" i="13"/>
  <c r="V145" i="13"/>
  <c r="G147" i="13"/>
  <c r="M147" i="13" s="1"/>
  <c r="I147" i="13"/>
  <c r="K147" i="13"/>
  <c r="O147" i="13"/>
  <c r="Q147" i="13"/>
  <c r="V147" i="13"/>
  <c r="G149" i="13"/>
  <c r="I149" i="13"/>
  <c r="K149" i="13"/>
  <c r="M149" i="13"/>
  <c r="O149" i="13"/>
  <c r="Q149" i="13"/>
  <c r="V149" i="13"/>
  <c r="G152" i="13"/>
  <c r="M152" i="13" s="1"/>
  <c r="I152" i="13"/>
  <c r="K152" i="13"/>
  <c r="O152" i="13"/>
  <c r="Q152" i="13"/>
  <c r="V152" i="13"/>
  <c r="G153" i="13"/>
  <c r="I153" i="13"/>
  <c r="K153" i="13"/>
  <c r="M153" i="13"/>
  <c r="O153" i="13"/>
  <c r="Q153" i="13"/>
  <c r="V153" i="13"/>
  <c r="G155" i="13"/>
  <c r="K155" i="13"/>
  <c r="O155" i="13"/>
  <c r="V155" i="13"/>
  <c r="G156" i="13"/>
  <c r="I156" i="13"/>
  <c r="I155" i="13" s="1"/>
  <c r="K156" i="13"/>
  <c r="M156" i="13"/>
  <c r="M155" i="13" s="1"/>
  <c r="O156" i="13"/>
  <c r="Q156" i="13"/>
  <c r="Q155" i="13" s="1"/>
  <c r="V156" i="13"/>
  <c r="G159" i="13"/>
  <c r="K159" i="13"/>
  <c r="O159" i="13"/>
  <c r="V159" i="13"/>
  <c r="G160" i="13"/>
  <c r="I160" i="13"/>
  <c r="I159" i="13" s="1"/>
  <c r="K160" i="13"/>
  <c r="M160" i="13"/>
  <c r="M159" i="13" s="1"/>
  <c r="O160" i="13"/>
  <c r="Q160" i="13"/>
  <c r="Q159" i="13" s="1"/>
  <c r="V160" i="13"/>
  <c r="G164" i="13"/>
  <c r="I164" i="13"/>
  <c r="I163" i="13" s="1"/>
  <c r="K164" i="13"/>
  <c r="M164" i="13"/>
  <c r="O164" i="13"/>
  <c r="Q164" i="13"/>
  <c r="Q163" i="13" s="1"/>
  <c r="V164" i="13"/>
  <c r="G167" i="13"/>
  <c r="M167" i="13" s="1"/>
  <c r="I167" i="13"/>
  <c r="K167" i="13"/>
  <c r="K163" i="13" s="1"/>
  <c r="O167" i="13"/>
  <c r="O163" i="13" s="1"/>
  <c r="Q167" i="13"/>
  <c r="V167" i="13"/>
  <c r="V163" i="13" s="1"/>
  <c r="G168" i="13"/>
  <c r="I168" i="13"/>
  <c r="K168" i="13"/>
  <c r="M168" i="13"/>
  <c r="O168" i="13"/>
  <c r="Q168" i="13"/>
  <c r="V168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G163" i="13" s="1"/>
  <c r="I172" i="13"/>
  <c r="K172" i="13"/>
  <c r="O172" i="13"/>
  <c r="Q172" i="13"/>
  <c r="V172" i="13"/>
  <c r="G174" i="13"/>
  <c r="I174" i="13"/>
  <c r="K174" i="13"/>
  <c r="M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I182" i="13"/>
  <c r="K182" i="13"/>
  <c r="M182" i="13"/>
  <c r="O182" i="13"/>
  <c r="Q182" i="13"/>
  <c r="V182" i="13"/>
  <c r="K184" i="13"/>
  <c r="V184" i="13"/>
  <c r="G185" i="13"/>
  <c r="I185" i="13"/>
  <c r="I184" i="13" s="1"/>
  <c r="K185" i="13"/>
  <c r="M185" i="13"/>
  <c r="O185" i="13"/>
  <c r="Q185" i="13"/>
  <c r="Q184" i="13" s="1"/>
  <c r="V185" i="13"/>
  <c r="G186" i="13"/>
  <c r="M186" i="13" s="1"/>
  <c r="I186" i="13"/>
  <c r="K186" i="13"/>
  <c r="O186" i="13"/>
  <c r="O184" i="13" s="1"/>
  <c r="Q186" i="13"/>
  <c r="V186" i="13"/>
  <c r="AE189" i="13"/>
  <c r="AF189" i="13"/>
  <c r="G43" i="12"/>
  <c r="BA41" i="12"/>
  <c r="BA38" i="12"/>
  <c r="BA36" i="12"/>
  <c r="BA35" i="12"/>
  <c r="BA33" i="12"/>
  <c r="BA31" i="12"/>
  <c r="BA21" i="12"/>
  <c r="BA19" i="12"/>
  <c r="BA18" i="12"/>
  <c r="BA15" i="12"/>
  <c r="BA13" i="12"/>
  <c r="BA11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O8" i="12" s="1"/>
  <c r="Q16" i="12"/>
  <c r="V16" i="12"/>
  <c r="G17" i="12"/>
  <c r="M17" i="12" s="1"/>
  <c r="I17" i="12"/>
  <c r="K17" i="12"/>
  <c r="O17" i="12"/>
  <c r="Q17" i="12"/>
  <c r="V17" i="12"/>
  <c r="G20" i="12"/>
  <c r="I20" i="12"/>
  <c r="K20" i="12"/>
  <c r="M20" i="12"/>
  <c r="O20" i="12"/>
  <c r="Q20" i="12"/>
  <c r="V20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AE43" i="12"/>
  <c r="AF43" i="12"/>
  <c r="I20" i="1"/>
  <c r="I19" i="1"/>
  <c r="I18" i="1"/>
  <c r="I17" i="1"/>
  <c r="I16" i="1"/>
  <c r="I66" i="1"/>
  <c r="J65" i="1" s="1"/>
  <c r="AZ49" i="1"/>
  <c r="F46" i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6" i="1" s="1"/>
  <c r="J62" i="1" l="1"/>
  <c r="J59" i="1"/>
  <c r="J57" i="1"/>
  <c r="J60" i="1"/>
  <c r="J56" i="1"/>
  <c r="J58" i="1"/>
  <c r="J61" i="1"/>
  <c r="J63" i="1"/>
  <c r="J55" i="1"/>
  <c r="J64" i="1"/>
  <c r="G28" i="1"/>
  <c r="G23" i="1"/>
  <c r="M8" i="14"/>
  <c r="M39" i="14"/>
  <c r="G39" i="14"/>
  <c r="G8" i="14"/>
  <c r="M184" i="13"/>
  <c r="M63" i="13"/>
  <c r="M97" i="13"/>
  <c r="M8" i="13"/>
  <c r="G184" i="13"/>
  <c r="M133" i="13"/>
  <c r="M130" i="13" s="1"/>
  <c r="M104" i="13"/>
  <c r="G63" i="13"/>
  <c r="M172" i="13"/>
  <c r="M163" i="13" s="1"/>
  <c r="G8" i="13"/>
  <c r="M8" i="12"/>
  <c r="I39" i="1"/>
  <c r="I46" i="1" s="1"/>
  <c r="I21" i="1"/>
  <c r="J28" i="1"/>
  <c r="J26" i="1"/>
  <c r="G38" i="1"/>
  <c r="F38" i="1"/>
  <c r="J23" i="1"/>
  <c r="J24" i="1"/>
  <c r="J25" i="1"/>
  <c r="J27" i="1"/>
  <c r="E24" i="1"/>
  <c r="E26" i="1"/>
  <c r="J66" i="1" l="1"/>
  <c r="A23" i="1"/>
  <c r="A24" i="1" s="1"/>
  <c r="G24" i="1" s="1"/>
  <c r="A27" i="1" s="1"/>
  <c r="A29" i="1" s="1"/>
  <c r="G29" i="1" s="1"/>
  <c r="G27" i="1" s="1"/>
  <c r="J44" i="1"/>
  <c r="J45" i="1"/>
  <c r="J39" i="1"/>
  <c r="J46" i="1" s="1"/>
  <c r="J40" i="1"/>
  <c r="J43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98A4FAE8-FD5F-4CDB-AABD-8450E88C1B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9EA4ED-1D76-44C4-8071-E6D7EE1059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800A2FA5-BFB0-4357-9E0F-04C52DAE55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F6EA29-63B8-4395-A55A-8672832DCC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D19BB688-EB3B-45E0-91B8-1DC059C936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2CA28EB-5D1C-4BED-B2F5-606E412E8E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<sst xmlns="http://schemas.openxmlformats.org/spreadsheetml/2006/main" count="1570" uniqueCount="534">
  <si>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</si>
  <si>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</si>
  <si>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</si>
  <si>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</si>
  <si>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</si>
  <si>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</si>
  <si>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</si>
  <si>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</si>
  <si>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</si>
  <si>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</si>
  <si>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</si>
  <si>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</si>
  <si>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</si>
  <si>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</si>
  <si>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</si>
  <si>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</si>
  <si>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</si>
  <si>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</si>
  <si>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</si>
  <si>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</si>
  <si>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</si>
  <si>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</si>
  <si>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</si>
  <si>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</si>
  <si>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</si>
  <si>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</si>
  <si>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</si>
  <si>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</si>
  <si>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</si>
  <si>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</si>
  <si>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</si>
  <si>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</si>
  <si>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</si>
  <si>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</si>
  <si>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</si>
  <si>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</si>
  <si>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</si>
  <si>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</si>
  <si>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</si>
  <si>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</si>
  <si>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</si>
  <si>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</si>
  <si>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</si>
  <si>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Karel Kuchař</t>
  </si>
  <si>
    <t>74</t>
  </si>
  <si>
    <t>Přechod pro chodce na ul. Bartošova, Kvítkovice</t>
  </si>
  <si>
    <t>NELL PROJEKT s.r.o.</t>
  </si>
  <si>
    <t>Plesníkova 5559</t>
  </si>
  <si>
    <t>Zlín</t>
  </si>
  <si>
    <t>76005</t>
  </si>
  <si>
    <t>29209081</t>
  </si>
  <si>
    <t>Stavba</t>
  </si>
  <si>
    <t>Ostatní a vedlejší náklady</t>
  </si>
  <si>
    <t>1</t>
  </si>
  <si>
    <t>Vedlejší rozpočtové náklady</t>
  </si>
  <si>
    <t>Stavební objekt</t>
  </si>
  <si>
    <t>2</t>
  </si>
  <si>
    <t>SO 101	- Chodníky, přechod pro chodce</t>
  </si>
  <si>
    <t>SO 401 – doplňkové osvětlení přechodu pro chodce</t>
  </si>
  <si>
    <t>Celkem za stavbu</t>
  </si>
  <si>
    <t>CZK</t>
  </si>
  <si>
    <t>#POPR</t>
  </si>
  <si>
    <t>Popis rozpočtu: 2 - SO 401 – doplňkové osvětlení přechodu pro chodce</t>
  </si>
  <si>
    <t>Povrchová úprava je součástí So 101.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</si>
  <si>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</si>
  <si>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</si>
  <si>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</si>
  <si>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</si>
  <si>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</si>
  <si>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</si>
  <si>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</si>
  <si>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</si>
  <si>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</si>
  <si>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</si>
  <si>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</si>
  <si>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</si>
  <si>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</si>
  <si>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</si>
  <si>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</si>
  <si>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</si>
  <si>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</si>
  <si>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M21</t>
  </si>
  <si>
    <t>Elektromontáže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</si>
  <si>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</si>
  <si>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</si>
  <si>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</si>
  <si>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</si>
  <si>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</si>
  <si>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</si>
  <si>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</si>
  <si>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</si>
  <si>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</si>
  <si>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</si>
  <si>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</si>
  <si>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</si>
  <si>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</si>
  <si>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</si>
  <si>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</si>
  <si>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</si>
  <si>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</si>
  <si>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</si>
  <si>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</si>
  <si>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</si>
  <si>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</si>
  <si>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</si>
  <si>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</si>
  <si>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</si>
  <si>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</si>
  <si>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</si>
  <si>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</si>
  <si>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</si>
  <si>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</si>
  <si>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</si>
  <si>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</si>
  <si>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</si>
  <si>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</si>
  <si>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</si>
  <si>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</si>
  <si>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</si>
  <si>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20/ II</t>
  </si>
  <si>
    <t>Indiv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</si>
  <si>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</si>
  <si>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</si>
  <si>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</si>
  <si>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</si>
  <si>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</si>
  <si>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</si>
  <si>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</si>
  <si>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005241020R</t>
  </si>
  <si>
    <t xml:space="preserve">Geodetické zaměření skutečného provedení  </t>
  </si>
  <si>
    <t>- náklady na provedení skutečného zaměření stavby v rozsahu nezbytném pro zápis změny do katastru nemovitostí.</t>
  </si>
  <si>
    <t>R4</t>
  </si>
  <si>
    <t>Úklid staveniště před protokolárním předáním a převzetím díla</t>
  </si>
  <si>
    <t>soubor</t>
  </si>
  <si>
    <t>Vlastní</t>
  </si>
  <si>
    <t>Práce</t>
  </si>
  <si>
    <t>POL1_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</si>
  <si>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</si>
  <si>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</si>
  <si>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</si>
  <si>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- 2x vyhotovení - dokumentace v listinné a digitální podobě, zakreslení změn PD, vč. revizí, prohlášení o shodě apod.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</si>
  <si>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</si>
  <si>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</si>
  <si>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</si>
  <si>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</si>
  <si>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</si>
  <si>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</si>
  <si>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</si>
  <si>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</si>
  <si>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</si>
  <si>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</si>
  <si>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</si>
  <si>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</si>
  <si>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</si>
  <si>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</si>
  <si>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</si>
  <si>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</si>
  <si>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</si>
  <si>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</si>
  <si>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</si>
  <si>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</si>
  <si>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</si>
  <si>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</si>
  <si>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</si>
  <si>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</si>
  <si>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R1</t>
  </si>
  <si>
    <t>Kompletační a koordinační činnost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</si>
  <si>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</si>
  <si>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</si>
  <si>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</si>
  <si>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SUM</t>
  </si>
  <si>
    <t>Geodetické zaměření rohů stavby, stabilizace bodů a sestavení laviček.</t>
  </si>
  <si>
    <t>END</t>
  </si>
  <si>
    <t>Položkový soupis prací a dodávek</t>
  </si>
  <si>
    <t>113202111R00</t>
  </si>
  <si>
    <t>Vytrhání obrub z krajníků nebo obrubníků stojatých</t>
  </si>
  <si>
    <t>m</t>
  </si>
  <si>
    <t>822-1</t>
  </si>
  <si>
    <t>s vybouráním lože, s přemístěním hmot na skládku na vzdálenost do 3 m nebo naložením na dopravní prostředek</t>
  </si>
  <si>
    <t>SPI</t>
  </si>
  <si>
    <t>149</t>
  </si>
  <si>
    <t>VV</t>
  </si>
  <si>
    <t>181101102R00</t>
  </si>
  <si>
    <t>Úprava pláně v zářezech v hornině 1 až 4, se zhutněním</t>
  </si>
  <si>
    <t>m2</t>
  </si>
  <si>
    <t>800-1</t>
  </si>
  <si>
    <t>vyrovnáním výškových rozdílů, ploch vodorovných a ploch do sklonu 1 : 5.</t>
  </si>
  <si>
    <t>210+43,2</t>
  </si>
  <si>
    <t>113151119R00</t>
  </si>
  <si>
    <t>Odstranění podkladu, krytu frézováním povrch živičný, plochy do 500 m2 na jednom objektu nebo při provádění pruhu šířky do  750 mm, tloušťky 100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</si>
  <si>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</si>
  <si>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366+24,25</t>
  </si>
  <si>
    <t>182001111R00</t>
  </si>
  <si>
    <t>Plošná úprava terénu, nerovnosti do 10 cm v rovině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</si>
  <si>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</si>
  <si>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</si>
  <si>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</si>
  <si>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10364200R</t>
  </si>
  <si>
    <t>ornice pro pozemkové úpravy</t>
  </si>
  <si>
    <t>m3</t>
  </si>
  <si>
    <t>SPCM</t>
  </si>
  <si>
    <t>Specifikace</t>
  </si>
  <si>
    <t>POL3_</t>
  </si>
  <si>
    <t>70*0,1</t>
  </si>
  <si>
    <t>180401211R00</t>
  </si>
  <si>
    <t>Založení trávníku lučního výsevem v rovině</t>
  </si>
  <si>
    <t>183403153R00</t>
  </si>
  <si>
    <t>Obdělávání půdy hrabáním, v rovině nebo na svahu 1:5</t>
  </si>
  <si>
    <t>823-1</t>
  </si>
  <si>
    <t>183403114R00</t>
  </si>
  <si>
    <t>Obdělávání půdy kultivátorováním, v rovině nebo na svahu 1:5</t>
  </si>
  <si>
    <t>00572473R</t>
  </si>
  <si>
    <t>směs travní luční,sušší a vlhčí podm.</t>
  </si>
  <si>
    <t>kg</t>
  </si>
  <si>
    <t>70*0,025</t>
  </si>
  <si>
    <t>113109412R00</t>
  </si>
  <si>
    <t>Odstranění podkladů nebo krytů z betonu prostého, v ploše jednotlivě nad 50 m2, tloušťka vrstvy 120 mm</t>
  </si>
  <si>
    <t>16</t>
  </si>
  <si>
    <t>113107621R00</t>
  </si>
  <si>
    <t>Odstranění podkladů nebo krytů z kameniva hrubého drceného, v ploše jednotlivě nad 50 m2, tloušťka vrstvy 210 mm</t>
  </si>
  <si>
    <t>113107620R00</t>
  </si>
  <si>
    <t>Odstranění podkladů nebo krytů z kameniva hrubého drceného, v ploše jednotlivě nad 50 m2, tloušťka vrstvy 200 mm</t>
  </si>
  <si>
    <t>113106231R00</t>
  </si>
  <si>
    <t>Rozebrání vozovek a ploch s jakoukoliv výplní spár _x000D_
 v jakékoliv ploše, ze zámkové dlažky, kladených do lože z kameniva</t>
  </si>
  <si>
    <t>s přemístěním hmot na skládku na vzdálenost do 3 m nebo s naložením na dopravní prostředek</t>
  </si>
  <si>
    <t>185-30+46-30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</si>
  <si>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</si>
  <si>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</si>
  <si>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</si>
  <si>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vjezdy : 43,2*0,5-15*0,36</t>
  </si>
  <si>
    <t>chodníky : 210*0,3-155*0,21</t>
  </si>
  <si>
    <t>167101102R00</t>
  </si>
  <si>
    <t>Nakládání, skládání, překládání neulehlého výkopku nakládání výkopku_x000D_
 přes 100 m3, z horniny 1 až 4</t>
  </si>
  <si>
    <t>46,65+21,4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</si>
  <si>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</si>
  <si>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</si>
  <si>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</si>
  <si>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68,05</t>
  </si>
  <si>
    <t>171201201R00</t>
  </si>
  <si>
    <t>Uložení sypaniny na dočasnou skládku tak, že na 1 m2 plochy připadá přes 2 m3 výkopku nebo ornice</t>
  </si>
  <si>
    <t>199000002R00</t>
  </si>
  <si>
    <t>Poplatky za skládku horniny 1- 4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</si>
  <si>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</si>
  <si>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</si>
  <si>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</si>
  <si>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přípojka : 20*0,6*1,5</t>
  </si>
  <si>
    <t>uliční vpusť : 4*0,85</t>
  </si>
  <si>
    <t>151101101R00</t>
  </si>
  <si>
    <t>Zřízení pažení a rozepření stěn rýh příložné  pro jakoukoliv mezerovitost, hloubky do 2 m</t>
  </si>
  <si>
    <t>pro podzemní vedení pro všechny šířky rýhy,</t>
  </si>
  <si>
    <t>20*2*1,5</t>
  </si>
  <si>
    <t>151101111R00</t>
  </si>
  <si>
    <t>Odstranění pažení a rozepření rýh příložné , hloubky do 2 m</t>
  </si>
  <si>
    <t>pro podzemní vedení s uložením materiálu na vzdálenost do 3 m od kraje výkopu,</t>
  </si>
  <si>
    <t>174101101R00</t>
  </si>
  <si>
    <t>Zásyp sypaninou se zhutněním jam, šachet, rýh nebo kolem objektů v těchto vykopávkách</t>
  </si>
  <si>
    <t>z jakékoliv horniny s uložením výkopku po vrstvách,</t>
  </si>
  <si>
    <t>přípojka : 20*0,8*0,6*1,5</t>
  </si>
  <si>
    <t>UV : 4*0,5</t>
  </si>
  <si>
    <t>583412034R</t>
  </si>
  <si>
    <t>kamenivo přírodní drcené frakce 0,0 až 4,0 mm; třída B</t>
  </si>
  <si>
    <t>t</t>
  </si>
  <si>
    <t>16,4*0,2*2,2</t>
  </si>
  <si>
    <t>58344198R</t>
  </si>
  <si>
    <t>štěrkodrť frakce 0,0 až 63,0 mm; třída B</t>
  </si>
  <si>
    <t>16,4*0,8*2,2</t>
  </si>
  <si>
    <t>577142212R00</t>
  </si>
  <si>
    <t>Beton asfaltový s rozprostřením a zhutněním v pruhu šířky přes 3 m, ACO 8 nebo ACO 11 nebo ACO 16, tloušťky 50 mm, plochy přes 1000 m2</t>
  </si>
  <si>
    <t>ACO 11, plocha ze situace : 366</t>
  </si>
  <si>
    <t>573231111R00</t>
  </si>
  <si>
    <t>Postřik živičný spojovací bez posypu kamenivem ze silniční emulze, v množství od 0,5 do 0,7 kg/m2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</si>
  <si>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</si>
  <si>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</si>
  <si>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</si>
  <si>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plocha ze situace - chodník : 175</t>
  </si>
  <si>
    <t>předláždění : 10</t>
  </si>
  <si>
    <t>564851113R00</t>
  </si>
  <si>
    <t>Podklad ze štěrkodrti s rozprostřením a zhutněním frakce 0-63 mm, tloušťka po zhutnění 170 mm</t>
  </si>
  <si>
    <t>175*1,2</t>
  </si>
  <si>
    <t>59245020R1</t>
  </si>
  <si>
    <t>Dlažba zámková 20x10x6 cm přírodní</t>
  </si>
  <si>
    <t>plocha ze situace : 175*1,03-14</t>
  </si>
  <si>
    <t>59245037R1</t>
  </si>
  <si>
    <t>Dlažba zámková SLP 20x10x6 cm červená, slepecká, dlažba pro nevidomé</t>
  </si>
  <si>
    <t>59217480R</t>
  </si>
  <si>
    <t>obrubník silniční přechodový levý; materiál beton; l = 1000,0 mm; š = 150,0 mm; výškový rozsah h = 150 až 250 mm; barva šedá</t>
  </si>
  <si>
    <t>kus</t>
  </si>
  <si>
    <t>59217481R</t>
  </si>
  <si>
    <t>obrubník silniční přechodový pravý; materiál beton; l = 1000,0 mm; š = 150,0 mm; výškový rozsah h = 150 až 250 mm; barva šedá</t>
  </si>
  <si>
    <t>59217010R</t>
  </si>
  <si>
    <t>obrubník silniční materiál beton; l = 1000,0 mm; š = 150,0 mm; h = 250,0 mm; barva přírodní</t>
  </si>
  <si>
    <t>71</t>
  </si>
  <si>
    <t>59217421R</t>
  </si>
  <si>
    <t>obrubník chodníkový materiál beton; l = 1000,0 mm; š = 100,0 mm; h = 250,0 mm; barva šedá</t>
  </si>
  <si>
    <t>59217476R</t>
  </si>
  <si>
    <t>obrubník silniční nájezdový; materiál beton; l = 1000,0 mm; š = 150,0 mm; h = 150,0 mm; barva šedá</t>
  </si>
  <si>
    <t>596291111R00</t>
  </si>
  <si>
    <t>Řezání zámkové dlažby tloušťky 60 mm</t>
  </si>
  <si>
    <t>596215040R00</t>
  </si>
  <si>
    <t>Kladení zámkové dlažby do drtě tloušťka dlažby 80 mm, tloušťka lože 40 mm</t>
  </si>
  <si>
    <t>předláždění napojení : 10</t>
  </si>
  <si>
    <t>Plocha ze Situace : 36</t>
  </si>
  <si>
    <t>59245030R1</t>
  </si>
  <si>
    <t>Dlažba zámková 20x10x8 cm přírodní</t>
  </si>
  <si>
    <t>36*1,03-3</t>
  </si>
  <si>
    <t>59245030R2</t>
  </si>
  <si>
    <t>Dlažba zámková 20x10x8 cm červená, slepecká</t>
  </si>
  <si>
    <t>3</t>
  </si>
  <si>
    <t>567122111R00</t>
  </si>
  <si>
    <t>Podklad z kameniva zpevněného cementem KZC 1, tloušťka po zhutnění 120 mm</t>
  </si>
  <si>
    <t>bez dilatačních spár, s rozprostřením a zhutněním, ošetřením povrchu podkladu vodou</t>
  </si>
  <si>
    <t>Plocha ze Situace : 36*1,1</t>
  </si>
  <si>
    <t>564861111R00</t>
  </si>
  <si>
    <t>Podklad ze štěrkodrti s rozprostřením a zhutněním frakce 0-63 mm, tloušťka po zhutnění 200 mm</t>
  </si>
  <si>
    <t>R-položka</t>
  </si>
  <si>
    <t>POL12_1</t>
  </si>
  <si>
    <t>Plocha ze Situace : 36*1,2</t>
  </si>
  <si>
    <t>596291113R00</t>
  </si>
  <si>
    <t>Řezání zámkové dlažby tloušťky 80 mm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</si>
  <si>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</si>
  <si>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</si>
  <si>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</si>
  <si>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899431111R00</t>
  </si>
  <si>
    <t>Výšková úprava uličního vstupu nebo vpustě do 20 cm zvýšením krytu šoupěte</t>
  </si>
  <si>
    <t>899231111R00</t>
  </si>
  <si>
    <t>Výšková úprava uličního vstupu nebo vpustě do 20 cm zvýšením mříže</t>
  </si>
  <si>
    <t>895941311R00</t>
  </si>
  <si>
    <t>Zřízení vpusti kanalizační uliční z betonových dílců_x000D_
 typ UVB - 50</t>
  </si>
  <si>
    <t>827-1</t>
  </si>
  <si>
    <t>včetně zřízení lože ze štěrkopísku,</t>
  </si>
  <si>
    <t>Z výkresu Situace : 4</t>
  </si>
  <si>
    <t>592238510R</t>
  </si>
  <si>
    <t>dno uliční vpusti beton; TBV; Di = 450,0 mm; h = 300 mm; t = 50 mm; kalová prohlubeň</t>
  </si>
  <si>
    <t>5922386321R</t>
  </si>
  <si>
    <t>skruž betonová uliční vpusti, středová; s otvorem PVC DN 150; kruhová; l = 350 mm; d = 450 mm</t>
  </si>
  <si>
    <t>59223856R</t>
  </si>
  <si>
    <t>skruž betonová uliční vpusti, horní; kruhová; l = 195 mm; d = 450 mm</t>
  </si>
  <si>
    <t>59223862R</t>
  </si>
  <si>
    <t>skruž betonová uliční vpusti, středová; kruhová; l = 295 mm; d = 450 mm</t>
  </si>
  <si>
    <t>899202111R00</t>
  </si>
  <si>
    <t>Osazení mříží litinových o hmotnost jednotlivě přes 50  do 100 kg</t>
  </si>
  <si>
    <t>včetně rámů a košů na bahno,</t>
  </si>
  <si>
    <t>55340380R</t>
  </si>
  <si>
    <t>mříž uliční; litina; rozměr 500/500 mm; únosnost D 400 kN</t>
  </si>
  <si>
    <t>RTS 18/ II</t>
  </si>
  <si>
    <t>55343927R</t>
  </si>
  <si>
    <t>koš pro uliční vpust; pozink; vysoký; pro rám 500/300 mm</t>
  </si>
  <si>
    <t>452112111R00</t>
  </si>
  <si>
    <t>Osazení betonových dílců pod potrubí prstenců nebo rámůpod poklopy a mříže výšky do 100 mm</t>
  </si>
  <si>
    <t>59223864R</t>
  </si>
  <si>
    <t>prstenec do uliční vpusti; betonový; TBV; DN = 390,0 mm; h = 60,0 mm</t>
  </si>
  <si>
    <t>452311141R00</t>
  </si>
  <si>
    <t>Podkladní a zajišťovací konstrukce z betonu desky pod potrubí, stoky a drobné objekty , z betonu prostého třídy C 16/20</t>
  </si>
  <si>
    <t>z cementu portlandského nebo struskoportlandského, v otevřeném výkopu,</t>
  </si>
  <si>
    <t>877395121R00</t>
  </si>
  <si>
    <t>Výřez a montáž odbočné tvarovky z trub z plastů DN 400 mm</t>
  </si>
  <si>
    <t>na potrubí z kanalizačních trub z plastu,</t>
  </si>
  <si>
    <t>28650753R</t>
  </si>
  <si>
    <t>odbočka nalepovací; PVC-U; 60,0 °; d1 = 400 mm; d2 = 160 mm; l = 450 mm; hladká, hrdlovaná</t>
  </si>
  <si>
    <t>871313121R00</t>
  </si>
  <si>
    <t>Montáž potrubí z trub z plastů těsněných gumovým kroužkem  DN 150 mm</t>
  </si>
  <si>
    <t>v otevřeném výkopu ve sklonu do 20 %,</t>
  </si>
  <si>
    <t>28611260.AR</t>
  </si>
  <si>
    <t>trubka plastová kanalizační PVC; hladká, s hrdlem; Sn 8 kN/m2; D = 160,0 mm; s = 4,70 mm; l = 1000,0 mm</t>
  </si>
  <si>
    <t>877313123R00</t>
  </si>
  <si>
    <t>Montáž tvarovek na potrubí z trub z plastů těsněných gumovým kroužkem jednoosých DN 150 mm</t>
  </si>
  <si>
    <t>v otevřeném výkopu,</t>
  </si>
  <si>
    <t>28651662.AR</t>
  </si>
  <si>
    <t>koleno PVC; 45,0 °; D = 160,0 mm; s 1 hrdlem</t>
  </si>
  <si>
    <t>895941311R002</t>
  </si>
  <si>
    <t>Demontáží vpusti uliční z dílců</t>
  </si>
  <si>
    <t>ks</t>
  </si>
  <si>
    <t>Demontáž stávajích UV , Z výkresu Situace : 4</t>
  </si>
  <si>
    <t>9178621111R0T00</t>
  </si>
  <si>
    <t>Osazení stojat. obrub.bet. s opěrou,lože z C 20/25</t>
  </si>
  <si>
    <t>175</t>
  </si>
  <si>
    <t>919735114R00</t>
  </si>
  <si>
    <t>Řezání stávajících krytů nebo podkladů živičných, hloubky přes 150 do 200 mm</t>
  </si>
  <si>
    <t>včetně spotřeby vody</t>
  </si>
  <si>
    <t>919735112R00</t>
  </si>
  <si>
    <t>Řezání stávajících krytů nebo podkladů živičných, hloubky přes 50 do 100 mm</t>
  </si>
  <si>
    <t>919721211R00</t>
  </si>
  <si>
    <t>Dilatační spáry vkládané vyplněné asfaltovou zálivkou</t>
  </si>
  <si>
    <t>v cementobetonovém krytu s odstraněním vložek, s vyčištěním a vyplněním spár</t>
  </si>
  <si>
    <t>914001125R00</t>
  </si>
  <si>
    <t xml:space="preserve">Osazení a montáž svislých dopravních značek značka, na sloupek,sloup, konzolu nebo objekt,  </t>
  </si>
  <si>
    <t>40445241R</t>
  </si>
  <si>
    <t>značka dopravní silniční svislá; informativní provozní IP2-7; tvar čtverec; 500x500 mm; pozink s dvoj.lisov.ohybem, reflexní folie tř.1; záruka 7 let</t>
  </si>
  <si>
    <t>404459534R</t>
  </si>
  <si>
    <t>příslušenství k dopr.značení upínací svorka na sloupek pr. 60 nebo 70 mm, včetně spojovacího materiálu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</si>
  <si>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</si>
  <si>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</si>
  <si>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v jedné řadě, se zřízením lože tl. 5 až 10 cm, s vyplněním a zatřením spár cementovou maltou</t>
  </si>
  <si>
    <t>97</t>
  </si>
  <si>
    <t>916231111RT1</t>
  </si>
  <si>
    <t>Osazení silniční obruby z dlažebních kostek včetně dodávky dlažebních kostek_x000D_
 z kostek drobných 120 mm, bez boční opěry, do lože z betonu prostého C 12/15</t>
  </si>
  <si>
    <t>915721121R00</t>
  </si>
  <si>
    <t>Vodorovné značení krytů plastem nehlučné, stopčar, zeber, stínů, šipek, nápisů, přechodů apod.</t>
  </si>
  <si>
    <t>12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</si>
  <si>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</si>
  <si>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</si>
  <si>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</si>
  <si>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915711112R00</t>
  </si>
  <si>
    <t>Vodorovné značení krytů silnovrstvou barvou, bílou, dělicích čar šířky 120 mm</t>
  </si>
  <si>
    <t>915791111R00</t>
  </si>
  <si>
    <t>Předznačení pro vodorovné značení pro dělící čáry, vodící proužky</t>
  </si>
  <si>
    <t>938908411R00</t>
  </si>
  <si>
    <t>Očištění povrchu saponátovým roztokem saponátovým roztokem</t>
  </si>
  <si>
    <t>povrchu živičného, betonového nebo dlážděného</t>
  </si>
  <si>
    <t>390,25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</si>
  <si>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</si>
  <si>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</si>
  <si>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</si>
  <si>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171</t>
  </si>
  <si>
    <t>979087212R00</t>
  </si>
  <si>
    <t>Nakládání na dopravní prostředky suti</t>
  </si>
  <si>
    <t>pro vodorovnou dopravu</t>
  </si>
  <si>
    <t>44,88+130,23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</si>
  <si>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</si>
  <si>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</si>
  <si>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</si>
  <si>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</si>
  <si>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175,11*9</t>
  </si>
  <si>
    <t>979093111R00</t>
  </si>
  <si>
    <t>Uložení suti na skládku bez zhutnění</t>
  </si>
  <si>
    <t>979990112R00</t>
  </si>
  <si>
    <t xml:space="preserve">Poplatek za skládku obalovaný asfalt </t>
  </si>
  <si>
    <t>801-3</t>
  </si>
  <si>
    <t>979990103R00</t>
  </si>
  <si>
    <t>Poplatek za skládku beton do 30x30 cm</t>
  </si>
  <si>
    <t>beton, kamenivo</t>
  </si>
  <si>
    <t>998222011R00</t>
  </si>
  <si>
    <t>Přesun hmot pozemních komunikací, kryt z kameniva jakékoliv délky objektu</t>
  </si>
  <si>
    <t>vodorovně do 200 m</t>
  </si>
  <si>
    <t>998223011R00</t>
  </si>
  <si>
    <t>Přesun hmot pozemních komunikací, kryt dlážděný jakékoliv délky objektu</t>
  </si>
  <si>
    <t>998225111R00</t>
  </si>
  <si>
    <t>Přesun hmot komunikací a letišť, kryt živičný jakékoliv délky objektu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</si>
  <si>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</si>
  <si>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</si>
  <si>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</si>
  <si>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998274101R00</t>
  </si>
  <si>
    <t>Přesun hmot pro trubní vedení z trub betonových v otevřeném výkopu</t>
  </si>
  <si>
    <t>vodovodu nebo kanalizace ražené nebo hloubené (827 1.4, 827 2.4) z trub betonových nebo železobetonových včetně drobných objektů,</t>
  </si>
  <si>
    <t>711132311R00</t>
  </si>
  <si>
    <t>Provedení izolace proti zemní vlhkosti pásy na sucho svislá,  , nopovou fólií včetně uchycovacích prvků</t>
  </si>
  <si>
    <t>800-711</t>
  </si>
  <si>
    <t>28323115R</t>
  </si>
  <si>
    <t>fólie izolační zemní drenážní; tloušťka 0,60 mm; výška nopů 8,0 mm; plošná hmotnost 550 g/m2; HDPE</t>
  </si>
  <si>
    <t>60*1,2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</si>
  <si>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</si>
  <si>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</si>
  <si>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Z výkresu Situace : 22+1+2+2</t>
  </si>
  <si>
    <t>210810325R00</t>
  </si>
  <si>
    <t>Kabely silové CYKYDY 750 V, 3 x 1,5 mm2, volně uloženého</t>
  </si>
  <si>
    <t>3457114704R1</t>
  </si>
  <si>
    <t>Ochranná ohebná dvouplášťová trubka prům 75mm, volně, dodávka a montáž</t>
  </si>
  <si>
    <t>POL3_0</t>
  </si>
  <si>
    <t>3457114704R2</t>
  </si>
  <si>
    <t>Ochranná ohebná dvouplášťová trubka prům 60mm, volně, dodávka a montáž</t>
  </si>
  <si>
    <t>14</t>
  </si>
  <si>
    <t>210220021RT1</t>
  </si>
  <si>
    <t>Vedení uzemňovací uzemňovací vedení v zemi vč. svorek, propoj. izolace spojů, FeZn, do 120 mm2, včetně materiálu</t>
  </si>
  <si>
    <t>POL1_9</t>
  </si>
  <si>
    <t>31678615.AR</t>
  </si>
  <si>
    <t>svorkovnice stožárová</t>
  </si>
  <si>
    <t>Napojení přechodu na stávající stožár</t>
  </si>
  <si>
    <t>210192722R00</t>
  </si>
  <si>
    <t>Rozvaděče, rozvodné skříně, desky, svorkovnice označovací štítek pro přístroje - nadpis v rozvaděčích včetně popisu,  , lepený</t>
  </si>
  <si>
    <t>210100003R00</t>
  </si>
  <si>
    <t>Ukončení vodičů, soubory pro kabely ukončení vodičů v rozvaděči včetně zapojení a vodičové koncovky,  , průřez do 16 mm2</t>
  </si>
  <si>
    <t>2102040022.RT</t>
  </si>
  <si>
    <t>Stožár osvětlovací přechodový - ocelový, včetně dodávky stožáru+elektrovýzbroj+rozvodnice, výška 6,0m</t>
  </si>
  <si>
    <t>D+M ocelový bezpaticový stožár s nadzemní výškou 6m a</t>
  </si>
  <si>
    <t>vyložením délky 1,0m s uložením v zemním betonovém základu hloubky 1200 mm. Stožáry mají</t>
  </si>
  <si>
    <t>provedenu povrchovou úpravu žározinkováním. Svítidla budou montována na výložník l=1,0m.</t>
  </si>
  <si>
    <t>2102041041.R0</t>
  </si>
  <si>
    <t>Výložník ocelový 1ramenný nad 35 kg, včetně dodávky</t>
  </si>
  <si>
    <t>R-pol</t>
  </si>
  <si>
    <t>Svítidlo přechodové LED, včetně dodávky</t>
  </si>
  <si>
    <t>Svítidlo s LED</t>
  </si>
  <si>
    <t>parametry: světelný tok 6900 lm, průměrný příkon za celou dobu životnosti včetně stmívání 56W,</t>
  </si>
  <si>
    <t>optika OFR8, teplota chromatičnosti 5700K.</t>
  </si>
  <si>
    <t>210220302RT6</t>
  </si>
  <si>
    <t>Vedení uzemňovací svorky hromosvodové, nad 2 šrouby (ST, SJ, SR, atd.), včetně materiálu - svorka připojovací SP kovových částí</t>
  </si>
  <si>
    <t>210220022RT1</t>
  </si>
  <si>
    <t>Vedení uzemňovací uzemňovací vedení v zemi vč. svorek, propoj. izolace spojů, FeZn, průměr 8 - 10 mm, včetně materiálu</t>
  </si>
  <si>
    <t>35444120R</t>
  </si>
  <si>
    <t>svorka pro zemnicí pásku; provedení nerez</t>
  </si>
  <si>
    <t>583309990001R</t>
  </si>
  <si>
    <t>písek</t>
  </si>
  <si>
    <t>RTS 15/ II</t>
  </si>
  <si>
    <t>0,33x2</t>
  </si>
  <si>
    <t>220890202R00</t>
  </si>
  <si>
    <t>Revize</t>
  </si>
  <si>
    <t>h</t>
  </si>
  <si>
    <t>Doprava materiálu</t>
  </si>
  <si>
    <t>hod</t>
  </si>
  <si>
    <t>POL12_0</t>
  </si>
  <si>
    <t>Jeřáb, plošina</t>
  </si>
  <si>
    <t>220280249R001</t>
  </si>
  <si>
    <t>Vytažení kabelu z trubek</t>
  </si>
  <si>
    <t>RTS 16/ I</t>
  </si>
  <si>
    <t>Vytažení kabelu mezi stávajícími stožáry</t>
  </si>
  <si>
    <t>460010022RT2</t>
  </si>
  <si>
    <t>Vytýčení kabelové trasy podél silnice, délka trasy do 500 m</t>
  </si>
  <si>
    <t>km</t>
  </si>
  <si>
    <t>460050703RT1</t>
  </si>
  <si>
    <t>Jáma do 2 m3 pro stožár veřejného osvětlení, hor.3, ruční výkop jámy</t>
  </si>
  <si>
    <t>0,5x0,5x1,2x2</t>
  </si>
  <si>
    <t>460200283R00</t>
  </si>
  <si>
    <t>Výkop kabelové rýhy 50/100 cm hor.3</t>
  </si>
  <si>
    <t>Délka z C.401.2. Situace</t>
  </si>
  <si>
    <t>460100024RT1</t>
  </si>
  <si>
    <t>Pouzdrový základ 350x1500 mm v ose trasy kab., kompletní zhot.pouzdrového základu</t>
  </si>
  <si>
    <t>460420022RT3</t>
  </si>
  <si>
    <t>Zřízení kabelového lože v rýze š. do 65 cm z písku, lože tloušťky 20 cm</t>
  </si>
  <si>
    <t>Délka z C.02.2. Situace</t>
  </si>
  <si>
    <t>560</t>
  </si>
  <si>
    <t>460490012RT1</t>
  </si>
  <si>
    <t>Fólie výstražná z PVC, šířka 33 cm, fólie PVC šířka 33 cm</t>
  </si>
  <si>
    <t>460570263R00</t>
  </si>
  <si>
    <t>Zához rýhy 50/80 cm, hornina třídy 3, se zhutněním</t>
  </si>
  <si>
    <t>119001422R00</t>
  </si>
  <si>
    <t>Dočasné zajištění podzemního potrubí nebo vedení kabelů přes 3 do 6 kabelů</t>
  </si>
  <si>
    <t>POL1_1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</si>
  <si>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</si>
  <si>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460300201RT4</t>
  </si>
  <si>
    <t>Protlačení otvoru strojně  do D150 mm, pevné stěny, chránička ocel.102/7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</si>
  <si>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</si>
  <si>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</si>
  <si>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</si>
  <si>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Startovací a koncová jáma 2x2x1,5x2</t>
  </si>
  <si>
    <t>Stožár přechodový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</si>
</sst>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3" x14ac:dyDescent="0.4"/>
  <sheetData>
    <row r="1" spans="1:7" x14ac:dyDescent="0.4">
      <c r="A1" s="21" t="s">
        <v>38</v>
      </c>
    </row>
    <row r="2" spans="1:7" ht="57.75" customHeight="1" x14ac:dyDescent="0.4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gUaqLZBNO4EYAQiTyuixh2G/xzhQJ/z1XsCKgn3vjSkp19cMS488CODp4xg8PYryYy2FzywpdjtAaZzM1uhucQ==" saltValue="9s41koC0KhG5WHMmHYGHB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3" x14ac:dyDescent="0.4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71875" style="51" customWidth="1"/>
    <col min="6" max="6" width="11.71875" customWidth="1"/>
    <col min="7" max="9" width="13" customWidth="1"/>
    <col min="10" max="10" width="5.5546875" customWidth="1"/>
    <col min="11" max="11" width="4.27734375" customWidth="1"/>
    <col min="12" max="15" width="10.71875" customWidth="1"/>
    <col min="52" max="52" width="95.44140625" customWidth="1"/>
  </cols>
  <sheetData>
    <row r="1" spans="1:15" ht="33.75" customHeight="1" x14ac:dyDescent="0.4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4">
      <c r="A2" s="2"/>
      <c r="B2" s="109" t="s">
        <v>22</v>
      </c>
      <c r="C2" s="110"/>
      <c r="D2" s="111" t="s">
        <v>44</v>
      </c>
      <c r="E2" s="112" t="s">
        <v>45</v>
      </c>
      <c r="F2" s="113"/>
      <c r="G2" s="113"/>
      <c r="H2" s="113"/>
      <c r="I2" s="113"/>
      <c r="J2" s="114"/>
      <c r="O2" s="1"/>
    </row>
    <row r="3" spans="1:15" ht="27" hidden="1" customHeight="1" x14ac:dyDescent="0.4">
      <c r="A3" s="2"/>
      <c r="B3" s="115"/>
      <c r="C3" s="110"/>
      <c r="D3" s="116"/>
      <c r="E3" s="117"/>
      <c r="F3" s="118"/>
      <c r="G3" s="118"/>
      <c r="H3" s="118"/>
      <c r="I3" s="118"/>
      <c r="J3" s="119"/>
    </row>
    <row r="4" spans="1:15" ht="23.25" customHeight="1" x14ac:dyDescent="0.4">
      <c r="A4" s="2"/>
      <c r="B4" s="120"/>
      <c r="C4" s="121"/>
      <c r="D4" s="122"/>
      <c r="E4" s="123"/>
      <c r="F4" s="123"/>
      <c r="G4" s="123"/>
      <c r="H4" s="123"/>
      <c r="I4" s="123"/>
      <c r="J4" s="124"/>
    </row>
    <row r="5" spans="1:15" ht="24" customHeight="1" x14ac:dyDescent="0.4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4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5" customHeight="1" x14ac:dyDescent="0.4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 x14ac:dyDescent="0.4">
      <c r="A8" s="2"/>
      <c r="B8" s="31" t="s">
        <v>20</v>
      </c>
      <c r="D8" s="125" t="s">
        <v>46</v>
      </c>
      <c r="H8" s="18" t="s">
        <v>40</v>
      </c>
      <c r="I8" s="128" t="s">
        <v>50</v>
      </c>
      <c r="J8" s="8"/>
    </row>
    <row r="9" spans="1:15" ht="15.75" hidden="1" customHeight="1" x14ac:dyDescent="0.4">
      <c r="A9" s="2"/>
      <c r="B9" s="2"/>
      <c r="D9" s="125" t="s">
        <v>47</v>
      </c>
      <c r="H9" s="18" t="s">
        <v>34</v>
      </c>
      <c r="I9" s="22"/>
      <c r="J9" s="8"/>
    </row>
    <row r="10" spans="1:15" ht="15.75" hidden="1" customHeight="1" x14ac:dyDescent="0.4">
      <c r="A10" s="2"/>
      <c r="B10" s="35"/>
      <c r="C10" s="55"/>
      <c r="D10" s="127" t="s">
        <v>49</v>
      </c>
      <c r="E10" s="126" t="s">
        <v>48</v>
      </c>
      <c r="F10" s="24"/>
      <c r="G10" s="14"/>
      <c r="H10" s="14"/>
      <c r="I10" s="36"/>
      <c r="J10" s="34"/>
    </row>
    <row r="11" spans="1:15" ht="24" customHeight="1" x14ac:dyDescent="0.4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4">
      <c r="A12" s="2"/>
      <c r="B12" s="28"/>
      <c r="C12" s="54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4">
      <c r="A13" s="2"/>
      <c r="B13" s="29"/>
      <c r="C13" s="55"/>
      <c r="D13" s="133"/>
      <c r="E13" s="131"/>
      <c r="F13" s="132"/>
      <c r="G13" s="132"/>
      <c r="H13" s="19"/>
      <c r="I13" s="23"/>
      <c r="J13" s="34"/>
    </row>
    <row r="14" spans="1:15" ht="24" customHeight="1" x14ac:dyDescent="0.4">
      <c r="A14" s="2"/>
      <c r="B14" s="43" t="s">
        <v>21</v>
      </c>
      <c r="C14" s="56"/>
      <c r="D14" s="57" t="s">
        <v>43</v>
      </c>
      <c r="E14" s="58"/>
      <c r="F14" s="44"/>
      <c r="G14" s="44"/>
      <c r="H14" s="45"/>
      <c r="I14" s="44"/>
      <c r="J14" s="46"/>
    </row>
    <row r="15" spans="1:15" ht="32.25" customHeight="1" x14ac:dyDescent="0.4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4">
      <c r="A16" s="198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SUMIF(F55:F65,A16,I55:I65)+SUMIF(F55:F65,"PSU",I55:I65)</f>
        <v>0</v>
      </c>
      <c r="J16" s="83"/>
    </row>
    <row r="17" spans="1:10" ht="23.25" customHeight="1" x14ac:dyDescent="0.4">
      <c r="A17" s="198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SUMIF(F55:F65,A17,I55:I65)</f>
        <v>0</v>
      </c>
      <c r="J17" s="83"/>
    </row>
    <row r="18" spans="1:10" ht="23.25" customHeight="1" x14ac:dyDescent="0.4">
      <c r="A18" s="198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SUMIF(F55:F65,A18,I55:I65)</f>
        <v>0</v>
      </c>
      <c r="J18" s="83"/>
    </row>
    <row r="19" spans="1:10" ht="23.25" customHeight="1" x14ac:dyDescent="0.4">
      <c r="A19" s="198" t="s">
        <v>85</v>
      </c>
      <c r="B19" s="38" t="s">
        <v>27</v>
      </c>
      <c r="C19" s="60"/>
      <c r="D19" s="61"/>
      <c r="E19" s="81"/>
      <c r="F19" s="82"/>
      <c r="G19" s="81"/>
      <c r="H19" s="82"/>
      <c r="I19" s="81">
        <f>SUMIF(F55:F65,A19,I55:I65)</f>
        <v>0</v>
      </c>
      <c r="J19" s="83"/>
    </row>
    <row r="20" spans="1:10" ht="23.25" customHeight="1" x14ac:dyDescent="0.4">
      <c r="A20" s="198" t="s">
        <v>86</v>
      </c>
      <c r="B20" s="38" t="s">
        <v>28</v>
      </c>
      <c r="C20" s="60"/>
      <c r="D20" s="61"/>
      <c r="E20" s="81"/>
      <c r="F20" s="82"/>
      <c r="G20" s="81"/>
      <c r="H20" s="82"/>
      <c r="I20" s="81">
        <f>SUMIF(F55:F65,A20,I55:I65)</f>
        <v>0</v>
      </c>
      <c r="J20" s="83"/>
    </row>
    <row r="21" spans="1:10" ht="23.25" customHeight="1" x14ac:dyDescent="0.4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4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4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 x14ac:dyDescent="0.4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6">
        <f>IF(A24&gt;50, ROUNDUP(A23, 0), ROUNDDOWN(A23, 0))</f>
        <v>0</v>
      </c>
      <c r="H24" s="97"/>
      <c r="I24" s="97"/>
      <c r="J24" s="40" t="str">
        <f t="shared" si="0"/>
        <v>CZK</v>
      </c>
    </row>
    <row r="25" spans="1:10" ht="23.25" customHeight="1" x14ac:dyDescent="0.4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 x14ac:dyDescent="0.4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 x14ac:dyDescent="0.4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4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4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60</v>
      </c>
    </row>
    <row r="30" spans="1:10" ht="12.75" customHeight="1" x14ac:dyDescent="0.4">
      <c r="A30" s="2"/>
      <c r="B30" s="2"/>
      <c r="J30" s="9"/>
    </row>
    <row r="31" spans="1:10" ht="30" customHeight="1" x14ac:dyDescent="0.4">
      <c r="A31" s="2"/>
      <c r="B31" s="2"/>
      <c r="J31" s="9"/>
    </row>
    <row r="32" spans="1:10" ht="18.75" customHeight="1" x14ac:dyDescent="0.4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4">
      <c r="A33" s="2"/>
      <c r="B33" s="2"/>
      <c r="J33" s="9"/>
    </row>
    <row r="34" spans="1:10" s="21" customFormat="1" ht="18.75" customHeight="1" x14ac:dyDescent="0.4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 x14ac:dyDescent="0.4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4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4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4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4">
      <c r="A39" s="137">
        <v>1</v>
      </c>
      <c r="B39" s="147" t="s">
        <v>51</v>
      </c>
      <c r="C39" s="148"/>
      <c r="D39" s="148"/>
      <c r="E39" s="148"/>
      <c r="F39" s="149">
        <f>'1 1 Naklady'!AE43+'2 1 Pol'!AE189+'2 2 Pol'!AE62</f>
        <v>0</v>
      </c>
      <c r="G39" s="150">
        <f>'1 1 Naklady'!AF43+'2 1 Pol'!AF189+'2 2 Pol'!AF62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4">
      <c r="A40" s="137">
        <v>2</v>
      </c>
      <c r="B40" s="153"/>
      <c r="C40" s="154" t="s">
        <v>52</v>
      </c>
      <c r="D40" s="154"/>
      <c r="E40" s="154"/>
      <c r="F40" s="155">
        <f>'1 1 Naklady'!AE43</f>
        <v>0</v>
      </c>
      <c r="G40" s="156">
        <f>'1 1 Naklady'!AF43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4">
      <c r="A41" s="137">
        <v>3</v>
      </c>
      <c r="B41" s="158" t="s">
        <v>53</v>
      </c>
      <c r="C41" s="148" t="s">
        <v>54</v>
      </c>
      <c r="D41" s="148"/>
      <c r="E41" s="148"/>
      <c r="F41" s="159">
        <f>'1 1 Naklady'!AE43</f>
        <v>0</v>
      </c>
      <c r="G41" s="151">
        <f>'1 1 Naklady'!AF43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4">
      <c r="A42" s="137">
        <v>2</v>
      </c>
      <c r="B42" s="153"/>
      <c r="C42" s="154" t="s">
        <v>55</v>
      </c>
      <c r="D42" s="154"/>
      <c r="E42" s="154"/>
      <c r="F42" s="155"/>
      <c r="G42" s="156"/>
      <c r="H42" s="156">
        <f>(F42*SazbaDPH1/100)+(G42*SazbaDPH2/100)</f>
        <v>0</v>
      </c>
      <c r="I42" s="156"/>
      <c r="J42" s="157"/>
    </row>
    <row r="43" spans="1:10" ht="25.5" customHeight="1" x14ac:dyDescent="0.4">
      <c r="A43" s="137">
        <v>2</v>
      </c>
      <c r="B43" s="153" t="s">
        <v>56</v>
      </c>
      <c r="C43" s="154" t="s">
        <v>45</v>
      </c>
      <c r="D43" s="154"/>
      <c r="E43" s="154"/>
      <c r="F43" s="155">
        <f>'2 1 Pol'!AE189+'2 2 Pol'!AE62</f>
        <v>0</v>
      </c>
      <c r="G43" s="156">
        <f>'2 1 Pol'!AF189+'2 2 Pol'!AF62</f>
        <v>0</v>
      </c>
      <c r="H43" s="156">
        <f>(F43*SazbaDPH1/100)+(G43*SazbaDPH2/100)</f>
        <v>0</v>
      </c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4">
      <c r="A44" s="137">
        <v>3</v>
      </c>
      <c r="B44" s="158" t="s">
        <v>53</v>
      </c>
      <c r="C44" s="148" t="s">
        <v>57</v>
      </c>
      <c r="D44" s="148"/>
      <c r="E44" s="148"/>
      <c r="F44" s="159">
        <f>'2 1 Pol'!AE189</f>
        <v>0</v>
      </c>
      <c r="G44" s="151">
        <f>'2 1 Pol'!AF189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4">
      <c r="A45" s="137">
        <v>3</v>
      </c>
      <c r="B45" s="158" t="s">
        <v>56</v>
      </c>
      <c r="C45" s="148" t="s">
        <v>58</v>
      </c>
      <c r="D45" s="148"/>
      <c r="E45" s="148"/>
      <c r="F45" s="159">
        <f>'2 2 Pol'!AE62</f>
        <v>0</v>
      </c>
      <c r="G45" s="151">
        <f>'2 2 Pol'!AF62</f>
        <v>0</v>
      </c>
      <c r="H45" s="151">
        <f>(F45*SazbaDPH1/100)+(G45*SazbaDPH2/100)</f>
        <v>0</v>
      </c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4">
      <c r="A46" s="137"/>
      <c r="B46" s="160" t="s">
        <v>59</v>
      </c>
      <c r="C46" s="161"/>
      <c r="D46" s="161"/>
      <c r="E46" s="162"/>
      <c r="F46" s="163">
        <f>SUMIF(A39:A45,"=1",F39:F45)</f>
        <v>0</v>
      </c>
      <c r="G46" s="164">
        <f>SUMIF(A39:A45,"=1",G39:G45)</f>
        <v>0</v>
      </c>
      <c r="H46" s="164">
        <f>SUMIF(A39:A45,"=1",H39:H45)</f>
        <v>0</v>
      </c>
      <c r="I46" s="164">
        <f>SUMIF(A39:A45,"=1",I39:I45)</f>
        <v>0</v>
      </c>
      <c r="J46" s="165">
        <f>SUMIF(A39:A45,"=1",J39:J45)</f>
        <v>0</v>
      </c>
    </row>
    <row r="48" spans="1:10" x14ac:dyDescent="0.4">
      <c r="A48" t="s">
        <v>61</v>
      </c>
      <c r="B48" t="s">
        <v>62</v>
      </c>
    </row>
    <row r="49" spans="1:52" x14ac:dyDescent="0.4">
      <c r="B49" s="177" t="s">
        <v>63</v>
      </c>
      <c r="C49" s="177"/>
      <c r="D49" s="177"/>
      <c r="E49" s="177"/>
      <c r="F49" s="177"/>
      <c r="G49" s="177"/>
      <c r="H49" s="177"/>
      <c r="I49" s="177"/>
      <c r="J49" s="177"/>
      <c r="AZ49" s="176" t="str">
        <f>B49</f>
        <v>Povrchová úprava je součástí So 101.</v>
      </c>
    </row>
    <row r="52" spans="1:52" ht="15" x14ac:dyDescent="0.5">
      <c r="B52" s="178" t="s">
        <v>64</v>
      </c>
    </row>
    <row r="54" spans="1:52" ht="25.5" customHeight="1" x14ac:dyDescent="0.4">
      <c r="A54" s="180"/>
      <c r="B54" s="183" t="s">
        <v>17</v>
      </c>
      <c r="C54" s="183" t="s">
        <v>5</v>
      </c>
      <c r="D54" s="184"/>
      <c r="E54" s="184"/>
      <c r="F54" s="185" t="s">
        <v>65</v>
      </c>
      <c r="G54" s="185"/>
      <c r="H54" s="185"/>
      <c r="I54" s="185" t="s">
        <v>29</v>
      </c>
      <c r="J54" s="185" t="s">
        <v>0</v>
      </c>
    </row>
    <row r="55" spans="1:52" ht="36.75" customHeight="1" x14ac:dyDescent="0.4">
      <c r="A55" s="181"/>
      <c r="B55" s="186" t="s">
        <v>53</v>
      </c>
      <c r="C55" s="187" t="s">
        <v>66</v>
      </c>
      <c r="D55" s="188"/>
      <c r="E55" s="188"/>
      <c r="F55" s="194" t="s">
        <v>24</v>
      </c>
      <c r="G55" s="195"/>
      <c r="H55" s="195"/>
      <c r="I55" s="195">
        <f>'2 1 Pol'!G8</f>
        <v>0</v>
      </c>
      <c r="J55" s="192" t="str">
        <f>IF(I66=0,"",I55/I66*100)</f>
        <v/>
      </c>
    </row>
    <row r="56" spans="1:52" ht="36.75" customHeight="1" x14ac:dyDescent="0.4">
      <c r="A56" s="181"/>
      <c r="B56" s="186" t="s">
        <v>67</v>
      </c>
      <c r="C56" s="187" t="s">
        <v>68</v>
      </c>
      <c r="D56" s="188"/>
      <c r="E56" s="188"/>
      <c r="F56" s="194" t="s">
        <v>24</v>
      </c>
      <c r="G56" s="195"/>
      <c r="H56" s="195"/>
      <c r="I56" s="195">
        <f>'2 1 Pol'!G63</f>
        <v>0</v>
      </c>
      <c r="J56" s="192" t="str">
        <f>IF(I66=0,"",I56/I66*100)</f>
        <v/>
      </c>
    </row>
    <row r="57" spans="1:52" ht="36.75" customHeight="1" x14ac:dyDescent="0.4">
      <c r="A57" s="181"/>
      <c r="B57" s="186" t="s">
        <v>69</v>
      </c>
      <c r="C57" s="187" t="s">
        <v>70</v>
      </c>
      <c r="D57" s="188"/>
      <c r="E57" s="188"/>
      <c r="F57" s="194" t="s">
        <v>24</v>
      </c>
      <c r="G57" s="195"/>
      <c r="H57" s="195"/>
      <c r="I57" s="195">
        <f>'2 1 Pol'!G97</f>
        <v>0</v>
      </c>
      <c r="J57" s="192" t="str">
        <f>IF(I66=0,"",I57/I66*100)</f>
        <v/>
      </c>
    </row>
    <row r="58" spans="1:52" ht="36.75" customHeight="1" x14ac:dyDescent="0.4">
      <c r="A58" s="181"/>
      <c r="B58" s="186" t="s">
        <v>71</v>
      </c>
      <c r="C58" s="187" t="s">
        <v>72</v>
      </c>
      <c r="D58" s="188"/>
      <c r="E58" s="188"/>
      <c r="F58" s="194" t="s">
        <v>24</v>
      </c>
      <c r="G58" s="195"/>
      <c r="H58" s="195"/>
      <c r="I58" s="195">
        <f>'2 1 Pol'!G130</f>
        <v>0</v>
      </c>
      <c r="J58" s="192" t="str">
        <f>IF(I66=0,"",I58/I66*100)</f>
        <v/>
      </c>
    </row>
    <row r="59" spans="1:52" ht="36.75" customHeight="1" x14ac:dyDescent="0.4">
      <c r="A59" s="181"/>
      <c r="B59" s="186" t="s">
        <v>73</v>
      </c>
      <c r="C59" s="187" t="s">
        <v>74</v>
      </c>
      <c r="D59" s="188"/>
      <c r="E59" s="188"/>
      <c r="F59" s="194" t="s">
        <v>24</v>
      </c>
      <c r="G59" s="195"/>
      <c r="H59" s="195"/>
      <c r="I59" s="195">
        <f>'2 1 Pol'!G155</f>
        <v>0</v>
      </c>
      <c r="J59" s="192" t="str">
        <f>IF(I66=0,"",I59/I66*100)</f>
        <v/>
      </c>
    </row>
    <row r="60" spans="1:52" ht="36.75" customHeight="1" x14ac:dyDescent="0.4">
      <c r="A60" s="181"/>
      <c r="B60" s="186" t="s">
        <v>75</v>
      </c>
      <c r="C60" s="187" t="s">
        <v>76</v>
      </c>
      <c r="D60" s="188"/>
      <c r="E60" s="188"/>
      <c r="F60" s="194" t="s">
        <v>24</v>
      </c>
      <c r="G60" s="195"/>
      <c r="H60" s="195"/>
      <c r="I60" s="195">
        <f>'2 1 Pol'!G159</f>
        <v>0</v>
      </c>
      <c r="J60" s="192" t="str">
        <f>IF(I66=0,"",I60/I66*100)</f>
        <v/>
      </c>
    </row>
    <row r="61" spans="1:52" ht="36.75" customHeight="1" x14ac:dyDescent="0.4">
      <c r="A61" s="181"/>
      <c r="B61" s="186" t="s">
        <v>77</v>
      </c>
      <c r="C61" s="187" t="s">
        <v>78</v>
      </c>
      <c r="D61" s="188"/>
      <c r="E61" s="188"/>
      <c r="F61" s="194" t="s">
        <v>24</v>
      </c>
      <c r="G61" s="195"/>
      <c r="H61" s="195"/>
      <c r="I61" s="195">
        <f>'2 1 Pol'!G163</f>
        <v>0</v>
      </c>
      <c r="J61" s="192" t="str">
        <f>IF(I66=0,"",I61/I66*100)</f>
        <v/>
      </c>
    </row>
    <row r="62" spans="1:52" ht="36.75" customHeight="1" x14ac:dyDescent="0.4">
      <c r="A62" s="181"/>
      <c r="B62" s="186" t="s">
        <v>79</v>
      </c>
      <c r="C62" s="187" t="s">
        <v>80</v>
      </c>
      <c r="D62" s="188"/>
      <c r="E62" s="188"/>
      <c r="F62" s="194" t="s">
        <v>25</v>
      </c>
      <c r="G62" s="195"/>
      <c r="H62" s="195"/>
      <c r="I62" s="195">
        <f>'2 1 Pol'!G184</f>
        <v>0</v>
      </c>
      <c r="J62" s="192" t="str">
        <f>IF(I66=0,"",I62/I66*100)</f>
        <v/>
      </c>
    </row>
    <row r="63" spans="1:52" ht="36.75" customHeight="1" x14ac:dyDescent="0.4">
      <c r="A63" s="181"/>
      <c r="B63" s="186" t="s">
        <v>81</v>
      </c>
      <c r="C63" s="187" t="s">
        <v>82</v>
      </c>
      <c r="D63" s="188"/>
      <c r="E63" s="188"/>
      <c r="F63" s="194" t="s">
        <v>26</v>
      </c>
      <c r="G63" s="195"/>
      <c r="H63" s="195"/>
      <c r="I63" s="195">
        <f>'2 2 Pol'!G8</f>
        <v>0</v>
      </c>
      <c r="J63" s="192" t="str">
        <f>IF(I66=0,"",I63/I66*100)</f>
        <v/>
      </c>
    </row>
    <row r="64" spans="1:52" ht="36.75" customHeight="1" x14ac:dyDescent="0.4">
      <c r="A64" s="181"/>
      <c r="B64" s="186" t="s">
        <v>83</v>
      </c>
      <c r="C64" s="187" t="s">
        <v>84</v>
      </c>
      <c r="D64" s="188"/>
      <c r="E64" s="188"/>
      <c r="F64" s="194" t="s">
        <v>26</v>
      </c>
      <c r="G64" s="195"/>
      <c r="H64" s="195"/>
      <c r="I64" s="195">
        <f>'2 2 Pol'!G39</f>
        <v>0</v>
      </c>
      <c r="J64" s="192" t="str">
        <f>IF(I66=0,"",I64/I66*100)</f>
        <v/>
      </c>
    </row>
    <row r="65" spans="1:10" ht="36.75" customHeight="1" x14ac:dyDescent="0.4">
      <c r="A65" s="181"/>
      <c r="B65" s="186" t="s">
        <v>85</v>
      </c>
      <c r="C65" s="187" t="s">
        <v>27</v>
      </c>
      <c r="D65" s="188"/>
      <c r="E65" s="188"/>
      <c r="F65" s="194" t="s">
        <v>85</v>
      </c>
      <c r="G65" s="195"/>
      <c r="H65" s="195"/>
      <c r="I65" s="195">
        <f>'1 1 Naklady'!G8</f>
        <v>0</v>
      </c>
      <c r="J65" s="192" t="str">
        <f>IF(I66=0,"",I65/I66*100)</f>
        <v/>
      </c>
    </row>
    <row r="66" spans="1:10" ht="25.5" customHeight="1" x14ac:dyDescent="0.4">
      <c r="A66" s="182"/>
      <c r="B66" s="189" t="s">
        <v>1</v>
      </c>
      <c r="C66" s="190"/>
      <c r="D66" s="191"/>
      <c r="E66" s="191"/>
      <c r="F66" s="196"/>
      <c r="G66" s="197"/>
      <c r="H66" s="197"/>
      <c r="I66" s="197">
        <f>SUM(I55:I65)</f>
        <v>0</v>
      </c>
      <c r="J66" s="193">
        <f>SUM(J55:J65)</f>
        <v>0</v>
      </c>
    </row>
    <row r="67" spans="1:10" x14ac:dyDescent="0.4">
      <c r="F67" s="135"/>
      <c r="G67" s="135"/>
      <c r="H67" s="135"/>
      <c r="I67" s="135"/>
      <c r="J67" s="136"/>
    </row>
    <row r="68" spans="1:10" x14ac:dyDescent="0.4">
      <c r="F68" s="135"/>
      <c r="G68" s="135"/>
      <c r="H68" s="135"/>
      <c r="I68" s="135"/>
      <c r="J68" s="136"/>
    </row>
    <row r="69" spans="1:10" x14ac:dyDescent="0.4">
      <c r="F69" s="135"/>
      <c r="G69" s="135"/>
      <c r="H69" s="135"/>
      <c r="I69" s="135"/>
      <c r="J69" s="136"/>
    </row>
  </sheetData>
  <sheetProtection algorithmName="SHA-512" hashValue="WKwvLgaiFV2HJe6VL7hISfZmGflGGxSwH0eZ0i/ocYTvBIZroM9HvBoJutnTOcw57hViqjTfl2TN1OD6RBjbXA==" saltValue="7mZee4G9teYSxoNSu6b+d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44:E44"/>
    <mergeCell ref="C45:E45"/>
    <mergeCell ref="B46:E46"/>
    <mergeCell ref="B49:J49"/>
    <mergeCell ref="C55:E55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640625" defaultRowHeight="12.3" x14ac:dyDescent="0.4"/>
  <cols>
    <col min="1" max="1" width="4.27734375" style="3" customWidth="1"/>
    <col min="2" max="2" width="14.44140625" style="3" customWidth="1"/>
    <col min="3" max="3" width="38.27734375" style="7" customWidth="1"/>
    <col min="4" max="4" width="4.5546875" style="3" customWidth="1"/>
    <col min="5" max="5" width="10.5546875" style="3" customWidth="1"/>
    <col min="6" max="6" width="9.83203125" style="3" customWidth="1"/>
    <col min="7" max="7" width="12.71875" style="3" customWidth="1"/>
    <col min="8" max="16384" width="9.1640625" style="3"/>
  </cols>
  <sheetData>
    <row r="1" spans="1:7" ht="15" x14ac:dyDescent="0.4">
      <c r="A1" s="105" t="s">
        <v>6</v>
      </c>
      <c r="B1" s="105"/>
      <c r="C1" s="106"/>
      <c r="D1" s="105"/>
      <c r="E1" s="105"/>
      <c r="F1" s="105"/>
      <c r="G1" s="105"/>
    </row>
    <row r="2" spans="1:7" ht="25" customHeight="1" x14ac:dyDescent="0.4">
      <c r="A2" s="50" t="s">
        <v>7</v>
      </c>
      <c r="B2" s="49"/>
      <c r="C2" s="107"/>
      <c r="D2" s="107"/>
      <c r="E2" s="107"/>
      <c r="F2" s="107"/>
      <c r="G2" s="108"/>
    </row>
    <row r="3" spans="1:7" ht="25" customHeight="1" x14ac:dyDescent="0.4">
      <c r="A3" s="50" t="s">
        <v>8</v>
      </c>
      <c r="B3" s="49"/>
      <c r="C3" s="107"/>
      <c r="D3" s="107"/>
      <c r="E3" s="107"/>
      <c r="F3" s="107"/>
      <c r="G3" s="108"/>
    </row>
    <row r="4" spans="1:7" ht="25" customHeight="1" x14ac:dyDescent="0.4">
      <c r="A4" s="50" t="s">
        <v>9</v>
      </c>
      <c r="B4" s="49"/>
      <c r="C4" s="107"/>
      <c r="D4" s="107"/>
      <c r="E4" s="107"/>
      <c r="F4" s="107"/>
      <c r="G4" s="108"/>
    </row>
    <row r="5" spans="1:7" x14ac:dyDescent="0.4">
      <c r="B5" s="4"/>
      <c r="C5" s="5"/>
      <c r="D5" s="6"/>
    </row>
  </sheetData>
  <sheetProtection algorithmName="SHA-512" hashValue="TyjSC7QuzIWgNz1fPnsic68qA4l6PcC8XDtYcfdT4TdTcgzCtfb7kx3olFo27WiOHA4I7gQAvEBeShmEy+qQVA==" saltValue="4CsdCn2oz5nvHGIid108z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7D72-D917-4814-9914-51263577D0E9}">
  <sheetPr>
    <outlinePr summaryBelow="0"/>
  </sheetPr>
  <dimension ref="A1:BH5000"/>
  <sheetViews>
    <sheetView workbookViewId="0">
      <pane xSplit="2" topLeftCell="C1" activePane="topRight" state="frozen"/>
      <selection activeCell="A8" sqref="A8"/>
      <selection pane="topRight" activeCell="C24" sqref="C24:G24"/>
    </sheetView>
  </sheetViews>
  <sheetFormatPr defaultRowHeight="12.3" outlineLevelRow="1" x14ac:dyDescent="0.4"/>
  <cols>
    <col min="1" max="1" width="3.33203125" customWidth="1"/>
    <col min="2" max="2" width="12.44140625" style="179" customWidth="1"/>
    <col min="3" max="3" width="63.1640625" style="179" customWidth="1"/>
    <col min="4" max="4" width="4.77734375" customWidth="1"/>
    <col min="5" max="5" width="10.44140625" customWidth="1"/>
    <col min="6" max="6" width="9.77734375" customWidth="1"/>
    <col min="7" max="7" width="12.60937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09375" customWidth="1"/>
  </cols>
  <sheetData>
    <row r="1" spans="1:60" ht="15.75" customHeight="1" x14ac:dyDescent="0.5">
      <c r="A1" s="199" t="s">
        <v>87</v>
      </c>
      <c r="B1" s="199"/>
      <c r="C1" s="199"/>
      <c r="D1" s="199"/>
      <c r="E1" s="199"/>
      <c r="F1" s="199"/>
      <c r="G1" s="199"/>
      <c r="AG1" t="s">
        <v>88</v>
      </c>
    </row>
    <row r="2" spans="1:60" ht="25" customHeight="1" x14ac:dyDescent="0.4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89</v>
      </c>
    </row>
    <row r="3" spans="1:60" ht="25" customHeight="1" x14ac:dyDescent="0.4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9" t="s">
        <v>90</v>
      </c>
      <c r="AG3" t="s">
        <v>91</v>
      </c>
    </row>
    <row r="4" spans="1:60" ht="25" customHeight="1" x14ac:dyDescent="0.4">
      <c r="A4" s="204" t="s">
        <v>9</v>
      </c>
      <c r="B4" s="205" t="s">
        <v>53</v>
      </c>
      <c r="C4" s="206" t="s">
        <v>54</v>
      </c>
      <c r="D4" s="207"/>
      <c r="E4" s="207"/>
      <c r="F4" s="207"/>
      <c r="G4" s="208"/>
      <c r="AG4" t="s">
        <v>92</v>
      </c>
    </row>
    <row r="5" spans="1:60" x14ac:dyDescent="0.4">
      <c r="D5" s="10"/>
    </row>
    <row r="6" spans="1:60" ht="36.9" x14ac:dyDescent="0.4">
      <c r="A6" s="210" t="s">
        <v>93</v>
      </c>
      <c r="B6" s="212" t="s">
        <v>94</v>
      </c>
      <c r="C6" s="212" t="s">
        <v>95</v>
      </c>
      <c r="D6" s="211" t="s">
        <v>96</v>
      </c>
      <c r="E6" s="210" t="s">
        <v>97</v>
      </c>
      <c r="F6" s="209" t="s">
        <v>98</v>
      </c>
      <c r="G6" s="210" t="s">
        <v>29</v>
      </c>
      <c r="H6" s="213" t="s">
        <v>30</v>
      </c>
      <c r="I6" s="213" t="s">
        <v>99</v>
      </c>
      <c r="J6" s="213" t="s">
        <v>31</v>
      </c>
      <c r="K6" s="213" t="s">
        <v>100</v>
      </c>
      <c r="L6" s="213" t="s">
        <v>101</v>
      </c>
      <c r="M6" s="213" t="s">
        <v>102</v>
      </c>
      <c r="N6" s="213" t="s">
        <v>103</v>
      </c>
      <c r="O6" s="213" t="s">
        <v>104</v>
      </c>
      <c r="P6" s="213" t="s">
        <v>105</v>
      </c>
      <c r="Q6" s="213" t="s">
        <v>106</v>
      </c>
      <c r="R6" s="213" t="s">
        <v>107</v>
      </c>
      <c r="S6" s="213" t="s">
        <v>108</v>
      </c>
      <c r="T6" s="213" t="s">
        <v>109</v>
      </c>
      <c r="U6" s="213" t="s">
        <v>110</v>
      </c>
      <c r="V6" s="213" t="s">
        <v>111</v>
      </c>
      <c r="W6" s="213" t="s">
        <v>112</v>
      </c>
      <c r="X6" s="213" t="s">
        <v>113</v>
      </c>
    </row>
    <row r="7" spans="1:60" hidden="1" x14ac:dyDescent="0.4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4">
      <c r="A8" s="225" t="s">
        <v>114</v>
      </c>
      <c r="B8" s="226" t="s">
        <v>85</v>
      </c>
      <c r="C8" s="249" t="s">
        <v>27</v>
      </c>
      <c r="D8" s="227"/>
      <c r="E8" s="228"/>
      <c r="F8" s="229"/>
      <c r="G8" s="229">
        <f>SUMIF(AG9:AG41,"&lt;&gt;NOR",G9:G41)</f>
        <v>0</v>
      </c>
      <c r="H8" s="229"/>
      <c r="I8" s="229">
        <f>SUM(I9:I41)</f>
        <v>0</v>
      </c>
      <c r="J8" s="229"/>
      <c r="K8" s="229">
        <f>SUM(K9:K41)</f>
        <v>0</v>
      </c>
      <c r="L8" s="229"/>
      <c r="M8" s="229">
        <f>SUM(M9:M41)</f>
        <v>0</v>
      </c>
      <c r="N8" s="229"/>
      <c r="O8" s="229">
        <f>SUM(O9:O41)</f>
        <v>0</v>
      </c>
      <c r="P8" s="229"/>
      <c r="Q8" s="229">
        <f>SUM(Q9:Q41)</f>
        <v>0</v>
      </c>
      <c r="R8" s="229"/>
      <c r="S8" s="229"/>
      <c r="T8" s="230"/>
      <c r="U8" s="224"/>
      <c r="V8" s="224">
        <f>SUM(V9:V41)</f>
        <v>0</v>
      </c>
      <c r="W8" s="224"/>
      <c r="X8" s="224"/>
      <c r="AG8" t="s">
        <v>115</v>
      </c>
    </row>
    <row r="9" spans="1:60" outlineLevel="1" x14ac:dyDescent="0.4">
      <c r="A9" s="231">
        <v>1</v>
      </c>
      <c r="B9" s="232" t="s">
        <v>116</v>
      </c>
      <c r="C9" s="250" t="s">
        <v>117</v>
      </c>
      <c r="D9" s="233" t="s">
        <v>118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119</v>
      </c>
      <c r="T9" s="237" t="s">
        <v>120</v>
      </c>
      <c r="U9" s="223">
        <v>0</v>
      </c>
      <c r="V9" s="223">
        <f>ROUND(E9*U9,2)</f>
        <v>0</v>
      </c>
      <c r="W9" s="223"/>
      <c r="X9" s="223" t="s">
        <v>121</v>
      </c>
      <c r="Y9" s="214"/>
      <c r="Z9" s="214"/>
      <c r="AA9" s="214"/>
      <c r="AB9" s="214"/>
      <c r="AC9" s="214"/>
      <c r="AD9" s="214"/>
      <c r="AE9" s="214"/>
      <c r="AF9" s="214"/>
      <c r="AG9" s="214" t="s">
        <v>122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4">
      <c r="A10" s="221"/>
      <c r="B10" s="222"/>
      <c r="C10" s="251" t="s">
        <v>171</v>
      </c>
      <c r="D10" s="238"/>
      <c r="E10" s="238"/>
      <c r="F10" s="238"/>
      <c r="G10" s="238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123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0.7" outlineLevel="1" x14ac:dyDescent="0.4">
      <c r="A11" s="221"/>
      <c r="B11" s="222"/>
      <c r="C11" s="252" t="s">
        <v>124</v>
      </c>
      <c r="D11" s="240"/>
      <c r="E11" s="240"/>
      <c r="F11" s="240"/>
      <c r="G11" s="240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4"/>
      <c r="Z11" s="214"/>
      <c r="AA11" s="214"/>
      <c r="AB11" s="214"/>
      <c r="AC11" s="214"/>
      <c r="AD11" s="214"/>
      <c r="AE11" s="214"/>
      <c r="AF11" s="214"/>
      <c r="AG11" s="214" t="s">
        <v>123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39" t="str">
        <f>C11</f>
        <v>Vyhotovení protokolu o vytyčení stavby se seznamem souřadnic vytyčených bodů a jejich polohopisnými (S-JTSK) a výškopisnými (Bpv) hodnotami.</v>
      </c>
      <c r="BB11" s="214"/>
      <c r="BC11" s="214"/>
      <c r="BD11" s="214"/>
      <c r="BE11" s="214"/>
      <c r="BF11" s="214"/>
      <c r="BG11" s="214"/>
      <c r="BH11" s="214"/>
    </row>
    <row r="12" spans="1:60" outlineLevel="1" x14ac:dyDescent="0.4">
      <c r="A12" s="231">
        <v>2</v>
      </c>
      <c r="B12" s="232" t="s">
        <v>125</v>
      </c>
      <c r="C12" s="250" t="s">
        <v>126</v>
      </c>
      <c r="D12" s="233" t="s">
        <v>118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/>
      <c r="S12" s="236" t="s">
        <v>119</v>
      </c>
      <c r="T12" s="237" t="s">
        <v>120</v>
      </c>
      <c r="U12" s="223">
        <v>0</v>
      </c>
      <c r="V12" s="223">
        <f>ROUND(E12*U12,2)</f>
        <v>0</v>
      </c>
      <c r="W12" s="223"/>
      <c r="X12" s="223" t="s">
        <v>121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122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4">
      <c r="A13" s="221"/>
      <c r="B13" s="222"/>
      <c r="C13" s="251" t="s">
        <v>127</v>
      </c>
      <c r="D13" s="238"/>
      <c r="E13" s="238"/>
      <c r="F13" s="238"/>
      <c r="G13" s="238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4"/>
      <c r="Z13" s="214"/>
      <c r="AA13" s="214"/>
      <c r="AB13" s="214"/>
      <c r="AC13" s="214"/>
      <c r="AD13" s="214"/>
      <c r="AE13" s="214"/>
      <c r="AF13" s="214"/>
      <c r="AG13" s="214" t="s">
        <v>123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39" t="str">
        <f>C13</f>
        <v>Zaměření a vytýčení stávajících inženýrských sítí v místě stavby z hlediska jejich ochrany při provádění stavby.</v>
      </c>
      <c r="BB13" s="214"/>
      <c r="BC13" s="214"/>
      <c r="BD13" s="214"/>
      <c r="BE13" s="214"/>
      <c r="BF13" s="214"/>
      <c r="BG13" s="214"/>
      <c r="BH13" s="214"/>
    </row>
    <row r="14" spans="1:60" outlineLevel="1" x14ac:dyDescent="0.4">
      <c r="A14" s="231">
        <v>3</v>
      </c>
      <c r="B14" s="232" t="s">
        <v>128</v>
      </c>
      <c r="C14" s="250" t="s">
        <v>129</v>
      </c>
      <c r="D14" s="233" t="s">
        <v>118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 t="s">
        <v>119</v>
      </c>
      <c r="T14" s="237" t="s">
        <v>120</v>
      </c>
      <c r="U14" s="223">
        <v>0</v>
      </c>
      <c r="V14" s="223">
        <f>ROUND(E14*U14,2)</f>
        <v>0</v>
      </c>
      <c r="W14" s="223"/>
      <c r="X14" s="223" t="s">
        <v>121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122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4">
      <c r="A15" s="221"/>
      <c r="B15" s="222"/>
      <c r="C15" s="251" t="s">
        <v>130</v>
      </c>
      <c r="D15" s="238"/>
      <c r="E15" s="238"/>
      <c r="F15" s="238"/>
      <c r="G15" s="238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4"/>
      <c r="Z15" s="214"/>
      <c r="AA15" s="214"/>
      <c r="AB15" s="214"/>
      <c r="AC15" s="214"/>
      <c r="AD15" s="214"/>
      <c r="AE15" s="214"/>
      <c r="AF15" s="214"/>
      <c r="AG15" s="214" t="s">
        <v>123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39" t="str">
        <f>C15</f>
        <v>- náklady na provedení skutečného zaměření stavby v rozsahu nezbytném pro zápis změny do katastru nemovitostí.</v>
      </c>
      <c r="BB15" s="214"/>
      <c r="BC15" s="214"/>
      <c r="BD15" s="214"/>
      <c r="BE15" s="214"/>
      <c r="BF15" s="214"/>
      <c r="BG15" s="214"/>
      <c r="BH15" s="214"/>
    </row>
    <row r="16" spans="1:60" outlineLevel="1" x14ac:dyDescent="0.4">
      <c r="A16" s="241">
        <v>4</v>
      </c>
      <c r="B16" s="242" t="s">
        <v>131</v>
      </c>
      <c r="C16" s="253" t="s">
        <v>132</v>
      </c>
      <c r="D16" s="243" t="s">
        <v>133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134</v>
      </c>
      <c r="T16" s="247" t="s">
        <v>120</v>
      </c>
      <c r="U16" s="223">
        <v>0</v>
      </c>
      <c r="V16" s="223">
        <f>ROUND(E16*U16,2)</f>
        <v>0</v>
      </c>
      <c r="W16" s="223"/>
      <c r="X16" s="223" t="s">
        <v>135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136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4">
      <c r="A17" s="231">
        <v>5</v>
      </c>
      <c r="B17" s="232" t="s">
        <v>137</v>
      </c>
      <c r="C17" s="250" t="s">
        <v>138</v>
      </c>
      <c r="D17" s="233" t="s">
        <v>118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119</v>
      </c>
      <c r="T17" s="237" t="s">
        <v>120</v>
      </c>
      <c r="U17" s="223">
        <v>0</v>
      </c>
      <c r="V17" s="223">
        <f>ROUND(E17*U17,2)</f>
        <v>0</v>
      </c>
      <c r="W17" s="223"/>
      <c r="X17" s="223" t="s">
        <v>121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122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4">
      <c r="A18" s="221"/>
      <c r="B18" s="222"/>
      <c r="C18" s="251" t="s">
        <v>139</v>
      </c>
      <c r="D18" s="238"/>
      <c r="E18" s="238"/>
      <c r="F18" s="238"/>
      <c r="G18" s="238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4"/>
      <c r="Z18" s="214"/>
      <c r="AA18" s="214"/>
      <c r="AB18" s="214"/>
      <c r="AC18" s="214"/>
      <c r="AD18" s="214"/>
      <c r="AE18" s="214"/>
      <c r="AF18" s="214"/>
      <c r="AG18" s="214" t="s">
        <v>123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39" t="str">
        <f>C18</f>
        <v>Náklady na vyhotovení dokumentace skutečného provedení stavby a její předání objednateli v požadované formě a požadovaném počtu.</v>
      </c>
      <c r="BB18" s="214"/>
      <c r="BC18" s="214"/>
      <c r="BD18" s="214"/>
      <c r="BE18" s="214"/>
      <c r="BF18" s="214"/>
      <c r="BG18" s="214"/>
      <c r="BH18" s="214"/>
    </row>
    <row r="19" spans="1:60" outlineLevel="1" x14ac:dyDescent="0.4">
      <c r="A19" s="221"/>
      <c r="B19" s="222"/>
      <c r="C19" s="252" t="s">
        <v>140</v>
      </c>
      <c r="D19" s="240"/>
      <c r="E19" s="240"/>
      <c r="F19" s="240"/>
      <c r="G19" s="240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4"/>
      <c r="Z19" s="214"/>
      <c r="AA19" s="214"/>
      <c r="AB19" s="214"/>
      <c r="AC19" s="214"/>
      <c r="AD19" s="214"/>
      <c r="AE19" s="214"/>
      <c r="AF19" s="214"/>
      <c r="AG19" s="214" t="s">
        <v>123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39" t="str">
        <f>C19</f>
        <v>- 2x vyhotovení - dokumentace v listinné a digitální podobě, zakreslení změn PD, vč. revizí, prohlášení o shodě apod.</v>
      </c>
      <c r="BB19" s="214"/>
      <c r="BC19" s="214"/>
      <c r="BD19" s="214"/>
      <c r="BE19" s="214"/>
      <c r="BF19" s="214"/>
      <c r="BG19" s="214"/>
      <c r="BH19" s="214"/>
    </row>
    <row r="20" spans="1:60" outlineLevel="1" x14ac:dyDescent="0.4">
      <c r="A20" s="231">
        <v>6</v>
      </c>
      <c r="B20" s="232" t="s">
        <v>141</v>
      </c>
      <c r="C20" s="250" t="s">
        <v>142</v>
      </c>
      <c r="D20" s="233" t="s">
        <v>118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 t="s">
        <v>119</v>
      </c>
      <c r="T20" s="237" t="s">
        <v>120</v>
      </c>
      <c r="U20" s="223">
        <v>0</v>
      </c>
      <c r="V20" s="223">
        <f>ROUND(E20*U20,2)</f>
        <v>0</v>
      </c>
      <c r="W20" s="223"/>
      <c r="X20" s="223" t="s">
        <v>121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122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0.7" outlineLevel="1" x14ac:dyDescent="0.4">
      <c r="A21" s="221"/>
      <c r="B21" s="222"/>
      <c r="C21" s="251" t="s">
        <v>143</v>
      </c>
      <c r="D21" s="238"/>
      <c r="E21" s="238"/>
      <c r="F21" s="238"/>
      <c r="G21" s="238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4"/>
      <c r="Z21" s="214"/>
      <c r="AA21" s="214"/>
      <c r="AB21" s="214"/>
      <c r="AC21" s="214"/>
      <c r="AD21" s="214"/>
      <c r="AE21" s="214"/>
      <c r="AF21" s="214"/>
      <c r="AG21" s="214" t="s">
        <v>123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39" t="str">
        <f>C21</f>
        <v>Náklady zhotovitele, související s prováděním zkoušek a revizí předepsaných technickými normami, TP nebo objednatelem a které jsou pro provedení díla nezbytné.</v>
      </c>
      <c r="BB21" s="214"/>
      <c r="BC21" s="214"/>
      <c r="BD21" s="214"/>
      <c r="BE21" s="214"/>
      <c r="BF21" s="214"/>
      <c r="BG21" s="214"/>
      <c r="BH21" s="214"/>
    </row>
    <row r="22" spans="1:60" outlineLevel="1" x14ac:dyDescent="0.4">
      <c r="A22" s="221"/>
      <c r="B22" s="222"/>
      <c r="C22" s="252" t="s">
        <v>144</v>
      </c>
      <c r="D22" s="240"/>
      <c r="E22" s="240"/>
      <c r="F22" s="240"/>
      <c r="G22" s="24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4"/>
      <c r="Z22" s="214"/>
      <c r="AA22" s="214"/>
      <c r="AB22" s="214"/>
      <c r="AC22" s="214"/>
      <c r="AD22" s="214"/>
      <c r="AE22" s="214"/>
      <c r="AF22" s="214"/>
      <c r="AG22" s="214" t="s">
        <v>123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4">
      <c r="A23" s="221"/>
      <c r="B23" s="222"/>
      <c r="C23" s="252" t="s">
        <v>145</v>
      </c>
      <c r="D23" s="240"/>
      <c r="E23" s="240"/>
      <c r="F23" s="240"/>
      <c r="G23" s="240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4"/>
      <c r="Z23" s="214"/>
      <c r="AA23" s="214"/>
      <c r="AB23" s="214"/>
      <c r="AC23" s="214"/>
      <c r="AD23" s="214"/>
      <c r="AE23" s="214"/>
      <c r="AF23" s="214"/>
      <c r="AG23" s="214" t="s">
        <v>123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4">
      <c r="A24" s="221"/>
      <c r="B24" s="222"/>
      <c r="C24" s="252" t="s">
        <v>146</v>
      </c>
      <c r="D24" s="240"/>
      <c r="E24" s="240"/>
      <c r="F24" s="240"/>
      <c r="G24" s="24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4"/>
      <c r="Z24" s="214"/>
      <c r="AA24" s="214"/>
      <c r="AB24" s="214"/>
      <c r="AC24" s="214"/>
      <c r="AD24" s="214"/>
      <c r="AE24" s="214"/>
      <c r="AF24" s="214"/>
      <c r="AG24" s="214" t="s">
        <v>123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4">
      <c r="A25" s="221"/>
      <c r="B25" s="222"/>
      <c r="C25" s="252" t="s">
        <v>147</v>
      </c>
      <c r="D25" s="240"/>
      <c r="E25" s="240"/>
      <c r="F25" s="240"/>
      <c r="G25" s="240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4"/>
      <c r="Z25" s="214"/>
      <c r="AA25" s="214"/>
      <c r="AB25" s="214"/>
      <c r="AC25" s="214"/>
      <c r="AD25" s="214"/>
      <c r="AE25" s="214"/>
      <c r="AF25" s="214"/>
      <c r="AG25" s="214" t="s">
        <v>123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4">
      <c r="A26" s="221"/>
      <c r="B26" s="222"/>
      <c r="C26" s="252" t="s">
        <v>148</v>
      </c>
      <c r="D26" s="240"/>
      <c r="E26" s="240"/>
      <c r="F26" s="240"/>
      <c r="G26" s="24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4"/>
      <c r="Z26" s="214"/>
      <c r="AA26" s="214"/>
      <c r="AB26" s="214"/>
      <c r="AC26" s="214"/>
      <c r="AD26" s="214"/>
      <c r="AE26" s="214"/>
      <c r="AF26" s="214"/>
      <c r="AG26" s="214" t="s">
        <v>123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4">
      <c r="A27" s="221"/>
      <c r="B27" s="222"/>
      <c r="C27" s="252" t="s">
        <v>149</v>
      </c>
      <c r="D27" s="240"/>
      <c r="E27" s="240"/>
      <c r="F27" s="240"/>
      <c r="G27" s="24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4"/>
      <c r="Z27" s="214"/>
      <c r="AA27" s="214"/>
      <c r="AB27" s="214"/>
      <c r="AC27" s="214"/>
      <c r="AD27" s="214"/>
      <c r="AE27" s="214"/>
      <c r="AF27" s="214"/>
      <c r="AG27" s="214" t="s">
        <v>123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4">
      <c r="A28" s="221"/>
      <c r="B28" s="222"/>
      <c r="C28" s="252" t="s">
        <v>150</v>
      </c>
      <c r="D28" s="240"/>
      <c r="E28" s="240"/>
      <c r="F28" s="240"/>
      <c r="G28" s="240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4"/>
      <c r="Z28" s="214"/>
      <c r="AA28" s="214"/>
      <c r="AB28" s="214"/>
      <c r="AC28" s="214"/>
      <c r="AD28" s="214"/>
      <c r="AE28" s="214"/>
      <c r="AF28" s="214"/>
      <c r="AG28" s="214" t="s">
        <v>123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4">
      <c r="A29" s="221"/>
      <c r="B29" s="222"/>
      <c r="C29" s="252" t="s">
        <v>151</v>
      </c>
      <c r="D29" s="240"/>
      <c r="E29" s="240"/>
      <c r="F29" s="240"/>
      <c r="G29" s="24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4"/>
      <c r="Z29" s="214"/>
      <c r="AA29" s="214"/>
      <c r="AB29" s="214"/>
      <c r="AC29" s="214"/>
      <c r="AD29" s="214"/>
      <c r="AE29" s="214"/>
      <c r="AF29" s="214"/>
      <c r="AG29" s="214" t="s">
        <v>123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4">
      <c r="A30" s="231">
        <v>7</v>
      </c>
      <c r="B30" s="232" t="s">
        <v>152</v>
      </c>
      <c r="C30" s="250" t="s">
        <v>153</v>
      </c>
      <c r="D30" s="233" t="s">
        <v>118</v>
      </c>
      <c r="E30" s="234">
        <v>1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119</v>
      </c>
      <c r="T30" s="237" t="s">
        <v>120</v>
      </c>
      <c r="U30" s="223">
        <v>0</v>
      </c>
      <c r="V30" s="223">
        <f>ROUND(E30*U30,2)</f>
        <v>0</v>
      </c>
      <c r="W30" s="223"/>
      <c r="X30" s="223" t="s">
        <v>121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122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30.9" outlineLevel="1" x14ac:dyDescent="0.4">
      <c r="A31" s="221"/>
      <c r="B31" s="222"/>
      <c r="C31" s="251" t="s">
        <v>154</v>
      </c>
      <c r="D31" s="238"/>
      <c r="E31" s="238"/>
      <c r="F31" s="238"/>
      <c r="G31" s="238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4"/>
      <c r="Z31" s="214"/>
      <c r="AA31" s="214"/>
      <c r="AB31" s="214"/>
      <c r="AC31" s="214"/>
      <c r="AD31" s="214"/>
      <c r="AE31" s="214"/>
      <c r="AF31" s="214"/>
      <c r="AG31" s="214" t="s">
        <v>123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39" t="str">
        <f>C31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1" s="214"/>
      <c r="BC31" s="214"/>
      <c r="BD31" s="214"/>
      <c r="BE31" s="214"/>
      <c r="BF31" s="214"/>
      <c r="BG31" s="214"/>
      <c r="BH31" s="214"/>
    </row>
    <row r="32" spans="1:60" outlineLevel="1" x14ac:dyDescent="0.4">
      <c r="A32" s="231">
        <v>8</v>
      </c>
      <c r="B32" s="232" t="s">
        <v>155</v>
      </c>
      <c r="C32" s="250" t="s">
        <v>156</v>
      </c>
      <c r="D32" s="233" t="s">
        <v>118</v>
      </c>
      <c r="E32" s="234">
        <v>1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/>
      <c r="S32" s="236" t="s">
        <v>119</v>
      </c>
      <c r="T32" s="237" t="s">
        <v>120</v>
      </c>
      <c r="U32" s="223">
        <v>0</v>
      </c>
      <c r="V32" s="223">
        <f>ROUND(E32*U32,2)</f>
        <v>0</v>
      </c>
      <c r="W32" s="223"/>
      <c r="X32" s="223" t="s">
        <v>121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122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0.7" outlineLevel="1" x14ac:dyDescent="0.4">
      <c r="A33" s="221"/>
      <c r="B33" s="222"/>
      <c r="C33" s="251" t="s">
        <v>157</v>
      </c>
      <c r="D33" s="238"/>
      <c r="E33" s="238"/>
      <c r="F33" s="238"/>
      <c r="G33" s="238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4"/>
      <c r="Z33" s="214"/>
      <c r="AA33" s="214"/>
      <c r="AB33" s="214"/>
      <c r="AC33" s="214"/>
      <c r="AD33" s="214"/>
      <c r="AE33" s="214"/>
      <c r="AF33" s="214"/>
      <c r="AG33" s="214" t="s">
        <v>123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39" t="str">
        <f>C33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3" s="214"/>
      <c r="BC33" s="214"/>
      <c r="BD33" s="214"/>
      <c r="BE33" s="214"/>
      <c r="BF33" s="214"/>
      <c r="BG33" s="214"/>
      <c r="BH33" s="214"/>
    </row>
    <row r="34" spans="1:60" outlineLevel="1" x14ac:dyDescent="0.4">
      <c r="A34" s="231">
        <v>9</v>
      </c>
      <c r="B34" s="232" t="s">
        <v>158</v>
      </c>
      <c r="C34" s="250" t="s">
        <v>159</v>
      </c>
      <c r="D34" s="233" t="s">
        <v>133</v>
      </c>
      <c r="E34" s="234">
        <v>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/>
      <c r="S34" s="236" t="s">
        <v>134</v>
      </c>
      <c r="T34" s="237" t="s">
        <v>120</v>
      </c>
      <c r="U34" s="223">
        <v>0</v>
      </c>
      <c r="V34" s="223">
        <f>ROUND(E34*U34,2)</f>
        <v>0</v>
      </c>
      <c r="W34" s="223"/>
      <c r="X34" s="223" t="s">
        <v>121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122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0.7" outlineLevel="1" x14ac:dyDescent="0.4">
      <c r="A35" s="221"/>
      <c r="B35" s="222"/>
      <c r="C35" s="251" t="s">
        <v>160</v>
      </c>
      <c r="D35" s="238"/>
      <c r="E35" s="238"/>
      <c r="F35" s="238"/>
      <c r="G35" s="238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4"/>
      <c r="Z35" s="214"/>
      <c r="AA35" s="214"/>
      <c r="AB35" s="214"/>
      <c r="AC35" s="214"/>
      <c r="AD35" s="214"/>
      <c r="AE35" s="214"/>
      <c r="AF35" s="214"/>
      <c r="AG35" s="214" t="s">
        <v>123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39" t="str">
        <f>C35</f>
        <v>Fotodokumentace stavby před zahájením stavby, v průběhu výstavby a po stavbě. Zařazení fotek do fotoalba v časové posloupnosti a popisem činnosti a číslem objektů v listinné a digitální podobě.</v>
      </c>
      <c r="BB35" s="214"/>
      <c r="BC35" s="214"/>
      <c r="BD35" s="214"/>
      <c r="BE35" s="214"/>
      <c r="BF35" s="214"/>
      <c r="BG35" s="214"/>
      <c r="BH35" s="214"/>
    </row>
    <row r="36" spans="1:60" ht="20.7" outlineLevel="1" x14ac:dyDescent="0.4">
      <c r="A36" s="221"/>
      <c r="B36" s="222"/>
      <c r="C36" s="252" t="s">
        <v>161</v>
      </c>
      <c r="D36" s="240"/>
      <c r="E36" s="240"/>
      <c r="F36" s="240"/>
      <c r="G36" s="24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4"/>
      <c r="Z36" s="214"/>
      <c r="AA36" s="214"/>
      <c r="AB36" s="214"/>
      <c r="AC36" s="214"/>
      <c r="AD36" s="214"/>
      <c r="AE36" s="214"/>
      <c r="AF36" s="214"/>
      <c r="AG36" s="214" t="s">
        <v>123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39" t="str">
        <f>C36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36" s="214"/>
      <c r="BC36" s="214"/>
      <c r="BD36" s="214"/>
      <c r="BE36" s="214"/>
      <c r="BF36" s="214"/>
      <c r="BG36" s="214"/>
      <c r="BH36" s="214"/>
    </row>
    <row r="37" spans="1:60" outlineLevel="1" x14ac:dyDescent="0.4">
      <c r="A37" s="231">
        <v>10</v>
      </c>
      <c r="B37" s="232" t="s">
        <v>162</v>
      </c>
      <c r="C37" s="250" t="s">
        <v>163</v>
      </c>
      <c r="D37" s="233" t="s">
        <v>118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119</v>
      </c>
      <c r="T37" s="237" t="s">
        <v>120</v>
      </c>
      <c r="U37" s="223">
        <v>0</v>
      </c>
      <c r="V37" s="223">
        <f>ROUND(E37*U37,2)</f>
        <v>0</v>
      </c>
      <c r="W37" s="223"/>
      <c r="X37" s="223" t="s">
        <v>121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122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51.3" outlineLevel="1" x14ac:dyDescent="0.4">
      <c r="A38" s="221"/>
      <c r="B38" s="222"/>
      <c r="C38" s="251" t="s">
        <v>164</v>
      </c>
      <c r="D38" s="238"/>
      <c r="E38" s="238"/>
      <c r="F38" s="238"/>
      <c r="G38" s="238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4"/>
      <c r="Z38" s="214"/>
      <c r="AA38" s="214"/>
      <c r="AB38" s="214"/>
      <c r="AC38" s="214"/>
      <c r="AD38" s="214"/>
      <c r="AE38" s="214"/>
      <c r="AF38" s="214"/>
      <c r="AG38" s="214" t="s">
        <v>123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39" t="str">
        <f>C38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38" s="214"/>
      <c r="BC38" s="214"/>
      <c r="BD38" s="214"/>
      <c r="BE38" s="214"/>
      <c r="BF38" s="214"/>
      <c r="BG38" s="214"/>
      <c r="BH38" s="214"/>
    </row>
    <row r="39" spans="1:60" outlineLevel="1" x14ac:dyDescent="0.4">
      <c r="A39" s="241">
        <v>11</v>
      </c>
      <c r="B39" s="242" t="s">
        <v>165</v>
      </c>
      <c r="C39" s="253" t="s">
        <v>166</v>
      </c>
      <c r="D39" s="243" t="s">
        <v>133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134</v>
      </c>
      <c r="T39" s="247" t="s">
        <v>120</v>
      </c>
      <c r="U39" s="223">
        <v>0</v>
      </c>
      <c r="V39" s="223">
        <f>ROUND(E39*U39,2)</f>
        <v>0</v>
      </c>
      <c r="W39" s="223"/>
      <c r="X39" s="223" t="s">
        <v>135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136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4">
      <c r="A40" s="231">
        <v>12</v>
      </c>
      <c r="B40" s="232" t="s">
        <v>167</v>
      </c>
      <c r="C40" s="250" t="s">
        <v>168</v>
      </c>
      <c r="D40" s="233" t="s">
        <v>133</v>
      </c>
      <c r="E40" s="234">
        <v>1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134</v>
      </c>
      <c r="T40" s="237" t="s">
        <v>120</v>
      </c>
      <c r="U40" s="223">
        <v>0</v>
      </c>
      <c r="V40" s="223">
        <f>ROUND(E40*U40,2)</f>
        <v>0</v>
      </c>
      <c r="W40" s="223"/>
      <c r="X40" s="223" t="s">
        <v>135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136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0.7" outlineLevel="1" x14ac:dyDescent="0.4">
      <c r="A41" s="221"/>
      <c r="B41" s="222"/>
      <c r="C41" s="251" t="s">
        <v>169</v>
      </c>
      <c r="D41" s="238"/>
      <c r="E41" s="238"/>
      <c r="F41" s="238"/>
      <c r="G41" s="238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4"/>
      <c r="Z41" s="214"/>
      <c r="AA41" s="214"/>
      <c r="AB41" s="214"/>
      <c r="AC41" s="214"/>
      <c r="AD41" s="214"/>
      <c r="AE41" s="214"/>
      <c r="AF41" s="214"/>
      <c r="AG41" s="214" t="s">
        <v>123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39" t="str">
        <f>C41</f>
        <v>Uvedení všech povrchů dotčených stavbou do původního stavu (komunikace, chodníky zeleň, příkopy, propustky), včetně opravy, údržby a průběžného čištění, kropení komunikací užívaných v průběhu stavby</v>
      </c>
      <c r="BB41" s="214"/>
      <c r="BC41" s="214"/>
      <c r="BD41" s="214"/>
      <c r="BE41" s="214"/>
      <c r="BF41" s="214"/>
      <c r="BG41" s="214"/>
      <c r="BH41" s="214"/>
    </row>
    <row r="42" spans="1:60" x14ac:dyDescent="0.4">
      <c r="A42" s="3"/>
      <c r="B42" s="4"/>
      <c r="C42" s="25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101</v>
      </c>
    </row>
    <row r="43" spans="1:60" x14ac:dyDescent="0.4">
      <c r="A43" s="217"/>
      <c r="B43" s="218" t="s">
        <v>29</v>
      </c>
      <c r="C43" s="255"/>
      <c r="D43" s="219"/>
      <c r="E43" s="220"/>
      <c r="F43" s="220"/>
      <c r="G43" s="248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170</v>
      </c>
    </row>
    <row r="44" spans="1:60" x14ac:dyDescent="0.4">
      <c r="C44" s="256"/>
      <c r="D44" s="10"/>
      <c r="AG44" t="s">
        <v>172</v>
      </c>
    </row>
    <row r="45" spans="1:60" x14ac:dyDescent="0.4">
      <c r="D45" s="10"/>
    </row>
    <row r="46" spans="1:60" x14ac:dyDescent="0.4">
      <c r="D46" s="10"/>
    </row>
    <row r="47" spans="1:60" x14ac:dyDescent="0.4">
      <c r="D47" s="10"/>
    </row>
    <row r="48" spans="1:60" x14ac:dyDescent="0.4">
      <c r="D48" s="10"/>
    </row>
    <row r="49" spans="4:4" x14ac:dyDescent="0.4">
      <c r="D49" s="10"/>
    </row>
    <row r="50" spans="4:4" x14ac:dyDescent="0.4">
      <c r="D50" s="10"/>
    </row>
    <row r="51" spans="4:4" x14ac:dyDescent="0.4">
      <c r="D51" s="10"/>
    </row>
    <row r="52" spans="4:4" x14ac:dyDescent="0.4">
      <c r="D52" s="10"/>
    </row>
    <row r="53" spans="4:4" x14ac:dyDescent="0.4">
      <c r="D53" s="10"/>
    </row>
    <row r="54" spans="4:4" x14ac:dyDescent="0.4">
      <c r="D54" s="10"/>
    </row>
    <row r="55" spans="4:4" x14ac:dyDescent="0.4">
      <c r="D55" s="10"/>
    </row>
    <row r="56" spans="4:4" x14ac:dyDescent="0.4">
      <c r="D56" s="10"/>
    </row>
    <row r="57" spans="4:4" x14ac:dyDescent="0.4">
      <c r="D57" s="10"/>
    </row>
    <row r="58" spans="4:4" x14ac:dyDescent="0.4">
      <c r="D58" s="10"/>
    </row>
    <row r="59" spans="4:4" x14ac:dyDescent="0.4">
      <c r="D59" s="10"/>
    </row>
    <row r="60" spans="4:4" x14ac:dyDescent="0.4">
      <c r="D60" s="10"/>
    </row>
    <row r="61" spans="4:4" x14ac:dyDescent="0.4">
      <c r="D61" s="10"/>
    </row>
    <row r="62" spans="4:4" x14ac:dyDescent="0.4">
      <c r="D62" s="10"/>
    </row>
    <row r="63" spans="4:4" x14ac:dyDescent="0.4">
      <c r="D63" s="10"/>
    </row>
    <row r="64" spans="4:4" x14ac:dyDescent="0.4">
      <c r="D64" s="10"/>
    </row>
    <row r="65" spans="4:4" x14ac:dyDescent="0.4">
      <c r="D65" s="10"/>
    </row>
    <row r="66" spans="4:4" x14ac:dyDescent="0.4">
      <c r="D66" s="10"/>
    </row>
    <row r="67" spans="4:4" x14ac:dyDescent="0.4">
      <c r="D67" s="10"/>
    </row>
    <row r="68" spans="4:4" x14ac:dyDescent="0.4">
      <c r="D68" s="10"/>
    </row>
    <row r="69" spans="4:4" x14ac:dyDescent="0.4">
      <c r="D69" s="10"/>
    </row>
    <row r="70" spans="4:4" x14ac:dyDescent="0.4">
      <c r="D70" s="10"/>
    </row>
    <row r="71" spans="4:4" x14ac:dyDescent="0.4">
      <c r="D71" s="10"/>
    </row>
    <row r="72" spans="4:4" x14ac:dyDescent="0.4">
      <c r="D72" s="10"/>
    </row>
    <row r="73" spans="4:4" x14ac:dyDescent="0.4">
      <c r="D73" s="10"/>
    </row>
    <row r="74" spans="4:4" x14ac:dyDescent="0.4">
      <c r="D74" s="10"/>
    </row>
    <row r="75" spans="4:4" x14ac:dyDescent="0.4">
      <c r="D75" s="10"/>
    </row>
    <row r="76" spans="4:4" x14ac:dyDescent="0.4">
      <c r="D76" s="10"/>
    </row>
    <row r="77" spans="4:4" x14ac:dyDescent="0.4">
      <c r="D77" s="10"/>
    </row>
    <row r="78" spans="4:4" x14ac:dyDescent="0.4">
      <c r="D78" s="10"/>
    </row>
    <row r="79" spans="4:4" x14ac:dyDescent="0.4">
      <c r="D79" s="10"/>
    </row>
    <row r="80" spans="4:4" x14ac:dyDescent="0.4">
      <c r="D80" s="10"/>
    </row>
    <row r="81" spans="4:4" x14ac:dyDescent="0.4">
      <c r="D81" s="10"/>
    </row>
    <row r="82" spans="4:4" x14ac:dyDescent="0.4">
      <c r="D82" s="10"/>
    </row>
    <row r="83" spans="4:4" x14ac:dyDescent="0.4">
      <c r="D83" s="10"/>
    </row>
    <row r="84" spans="4:4" x14ac:dyDescent="0.4">
      <c r="D84" s="10"/>
    </row>
    <row r="85" spans="4:4" x14ac:dyDescent="0.4">
      <c r="D85" s="10"/>
    </row>
    <row r="86" spans="4:4" x14ac:dyDescent="0.4">
      <c r="D86" s="10"/>
    </row>
    <row r="87" spans="4:4" x14ac:dyDescent="0.4">
      <c r="D87" s="10"/>
    </row>
    <row r="88" spans="4:4" x14ac:dyDescent="0.4">
      <c r="D88" s="10"/>
    </row>
    <row r="89" spans="4:4" x14ac:dyDescent="0.4">
      <c r="D89" s="10"/>
    </row>
    <row r="90" spans="4:4" x14ac:dyDescent="0.4">
      <c r="D90" s="10"/>
    </row>
    <row r="91" spans="4:4" x14ac:dyDescent="0.4">
      <c r="D91" s="10"/>
    </row>
    <row r="92" spans="4:4" x14ac:dyDescent="0.4">
      <c r="D92" s="10"/>
    </row>
    <row r="93" spans="4:4" x14ac:dyDescent="0.4">
      <c r="D93" s="10"/>
    </row>
    <row r="94" spans="4:4" x14ac:dyDescent="0.4">
      <c r="D94" s="10"/>
    </row>
    <row r="95" spans="4:4" x14ac:dyDescent="0.4">
      <c r="D95" s="10"/>
    </row>
    <row r="96" spans="4:4" x14ac:dyDescent="0.4">
      <c r="D96" s="10"/>
    </row>
    <row r="97" spans="4:4" x14ac:dyDescent="0.4">
      <c r="D97" s="10"/>
    </row>
    <row r="98" spans="4:4" x14ac:dyDescent="0.4">
      <c r="D98" s="10"/>
    </row>
    <row r="99" spans="4:4" x14ac:dyDescent="0.4">
      <c r="D99" s="10"/>
    </row>
    <row r="100" spans="4:4" x14ac:dyDescent="0.4">
      <c r="D100" s="10"/>
    </row>
    <row r="101" spans="4:4" x14ac:dyDescent="0.4">
      <c r="D101" s="10"/>
    </row>
    <row r="102" spans="4:4" x14ac:dyDescent="0.4">
      <c r="D102" s="10"/>
    </row>
    <row r="103" spans="4:4" x14ac:dyDescent="0.4">
      <c r="D103" s="10"/>
    </row>
    <row r="104" spans="4:4" x14ac:dyDescent="0.4">
      <c r="D104" s="10"/>
    </row>
    <row r="105" spans="4:4" x14ac:dyDescent="0.4">
      <c r="D105" s="10"/>
    </row>
    <row r="106" spans="4:4" x14ac:dyDescent="0.4">
      <c r="D106" s="10"/>
    </row>
    <row r="107" spans="4:4" x14ac:dyDescent="0.4">
      <c r="D107" s="10"/>
    </row>
    <row r="108" spans="4:4" x14ac:dyDescent="0.4">
      <c r="D108" s="10"/>
    </row>
    <row r="109" spans="4:4" x14ac:dyDescent="0.4">
      <c r="D109" s="10"/>
    </row>
    <row r="110" spans="4:4" x14ac:dyDescent="0.4">
      <c r="D110" s="10"/>
    </row>
    <row r="111" spans="4:4" x14ac:dyDescent="0.4">
      <c r="D111" s="10"/>
    </row>
    <row r="112" spans="4:4" x14ac:dyDescent="0.4">
      <c r="D112" s="10"/>
    </row>
    <row r="113" spans="4:4" x14ac:dyDescent="0.4">
      <c r="D113" s="10"/>
    </row>
    <row r="114" spans="4:4" x14ac:dyDescent="0.4">
      <c r="D114" s="10"/>
    </row>
    <row r="115" spans="4:4" x14ac:dyDescent="0.4">
      <c r="D115" s="10"/>
    </row>
    <row r="116" spans="4:4" x14ac:dyDescent="0.4">
      <c r="D116" s="10"/>
    </row>
    <row r="117" spans="4:4" x14ac:dyDescent="0.4">
      <c r="D117" s="10"/>
    </row>
    <row r="118" spans="4:4" x14ac:dyDescent="0.4">
      <c r="D118" s="10"/>
    </row>
    <row r="119" spans="4:4" x14ac:dyDescent="0.4">
      <c r="D119" s="10"/>
    </row>
    <row r="120" spans="4:4" x14ac:dyDescent="0.4">
      <c r="D120" s="10"/>
    </row>
    <row r="121" spans="4:4" x14ac:dyDescent="0.4">
      <c r="D121" s="10"/>
    </row>
    <row r="122" spans="4:4" x14ac:dyDescent="0.4">
      <c r="D122" s="10"/>
    </row>
    <row r="123" spans="4:4" x14ac:dyDescent="0.4">
      <c r="D123" s="10"/>
    </row>
    <row r="124" spans="4:4" x14ac:dyDescent="0.4">
      <c r="D124" s="10"/>
    </row>
    <row r="125" spans="4:4" x14ac:dyDescent="0.4">
      <c r="D125" s="10"/>
    </row>
    <row r="126" spans="4:4" x14ac:dyDescent="0.4">
      <c r="D126" s="10"/>
    </row>
    <row r="127" spans="4:4" x14ac:dyDescent="0.4">
      <c r="D127" s="10"/>
    </row>
    <row r="128" spans="4:4" x14ac:dyDescent="0.4">
      <c r="D128" s="10"/>
    </row>
    <row r="129" spans="4:4" x14ac:dyDescent="0.4">
      <c r="D129" s="10"/>
    </row>
    <row r="130" spans="4:4" x14ac:dyDescent="0.4">
      <c r="D130" s="10"/>
    </row>
    <row r="131" spans="4:4" x14ac:dyDescent="0.4">
      <c r="D131" s="10"/>
    </row>
    <row r="132" spans="4:4" x14ac:dyDescent="0.4">
      <c r="D132" s="10"/>
    </row>
    <row r="133" spans="4:4" x14ac:dyDescent="0.4">
      <c r="D133" s="10"/>
    </row>
    <row r="134" spans="4:4" x14ac:dyDescent="0.4">
      <c r="D134" s="10"/>
    </row>
    <row r="135" spans="4:4" x14ac:dyDescent="0.4">
      <c r="D135" s="10"/>
    </row>
    <row r="136" spans="4:4" x14ac:dyDescent="0.4">
      <c r="D136" s="10"/>
    </row>
    <row r="137" spans="4:4" x14ac:dyDescent="0.4">
      <c r="D137" s="10"/>
    </row>
    <row r="138" spans="4:4" x14ac:dyDescent="0.4">
      <c r="D138" s="10"/>
    </row>
    <row r="139" spans="4:4" x14ac:dyDescent="0.4">
      <c r="D139" s="10"/>
    </row>
    <row r="140" spans="4:4" x14ac:dyDescent="0.4">
      <c r="D140" s="10"/>
    </row>
    <row r="141" spans="4:4" x14ac:dyDescent="0.4">
      <c r="D141" s="10"/>
    </row>
    <row r="142" spans="4:4" x14ac:dyDescent="0.4">
      <c r="D142" s="10"/>
    </row>
    <row r="143" spans="4:4" x14ac:dyDescent="0.4">
      <c r="D143" s="10"/>
    </row>
    <row r="144" spans="4:4" x14ac:dyDescent="0.4">
      <c r="D144" s="10"/>
    </row>
    <row r="145" spans="4:4" x14ac:dyDescent="0.4">
      <c r="D145" s="10"/>
    </row>
    <row r="146" spans="4:4" x14ac:dyDescent="0.4">
      <c r="D146" s="10"/>
    </row>
    <row r="147" spans="4:4" x14ac:dyDescent="0.4">
      <c r="D147" s="10"/>
    </row>
    <row r="148" spans="4:4" x14ac:dyDescent="0.4">
      <c r="D148" s="10"/>
    </row>
    <row r="149" spans="4:4" x14ac:dyDescent="0.4">
      <c r="D149" s="10"/>
    </row>
    <row r="150" spans="4:4" x14ac:dyDescent="0.4">
      <c r="D150" s="10"/>
    </row>
    <row r="151" spans="4:4" x14ac:dyDescent="0.4">
      <c r="D151" s="10"/>
    </row>
    <row r="152" spans="4:4" x14ac:dyDescent="0.4">
      <c r="D152" s="10"/>
    </row>
    <row r="153" spans="4:4" x14ac:dyDescent="0.4">
      <c r="D153" s="10"/>
    </row>
    <row r="154" spans="4:4" x14ac:dyDescent="0.4">
      <c r="D154" s="10"/>
    </row>
    <row r="155" spans="4:4" x14ac:dyDescent="0.4">
      <c r="D155" s="10"/>
    </row>
    <row r="156" spans="4:4" x14ac:dyDescent="0.4">
      <c r="D156" s="10"/>
    </row>
    <row r="157" spans="4:4" x14ac:dyDescent="0.4">
      <c r="D157" s="10"/>
    </row>
    <row r="158" spans="4:4" x14ac:dyDescent="0.4">
      <c r="D158" s="10"/>
    </row>
    <row r="159" spans="4:4" x14ac:dyDescent="0.4">
      <c r="D159" s="10"/>
    </row>
    <row r="160" spans="4:4" x14ac:dyDescent="0.4">
      <c r="D160" s="10"/>
    </row>
    <row r="161" spans="4:4" x14ac:dyDescent="0.4">
      <c r="D161" s="10"/>
    </row>
    <row r="162" spans="4:4" x14ac:dyDescent="0.4">
      <c r="D162" s="10"/>
    </row>
    <row r="163" spans="4:4" x14ac:dyDescent="0.4">
      <c r="D163" s="10"/>
    </row>
    <row r="164" spans="4:4" x14ac:dyDescent="0.4">
      <c r="D164" s="10"/>
    </row>
    <row r="165" spans="4:4" x14ac:dyDescent="0.4">
      <c r="D165" s="10"/>
    </row>
    <row r="166" spans="4:4" x14ac:dyDescent="0.4">
      <c r="D166" s="10"/>
    </row>
    <row r="167" spans="4:4" x14ac:dyDescent="0.4">
      <c r="D167" s="10"/>
    </row>
    <row r="168" spans="4:4" x14ac:dyDescent="0.4">
      <c r="D168" s="10"/>
    </row>
    <row r="169" spans="4:4" x14ac:dyDescent="0.4">
      <c r="D169" s="10"/>
    </row>
    <row r="170" spans="4:4" x14ac:dyDescent="0.4">
      <c r="D170" s="10"/>
    </row>
    <row r="171" spans="4:4" x14ac:dyDescent="0.4">
      <c r="D171" s="10"/>
    </row>
    <row r="172" spans="4:4" x14ac:dyDescent="0.4">
      <c r="D172" s="10"/>
    </row>
    <row r="173" spans="4:4" x14ac:dyDescent="0.4">
      <c r="D173" s="10"/>
    </row>
    <row r="174" spans="4:4" x14ac:dyDescent="0.4">
      <c r="D174" s="10"/>
    </row>
    <row r="175" spans="4:4" x14ac:dyDescent="0.4">
      <c r="D175" s="10"/>
    </row>
    <row r="176" spans="4:4" x14ac:dyDescent="0.4">
      <c r="D176" s="10"/>
    </row>
    <row r="177" spans="4:4" x14ac:dyDescent="0.4">
      <c r="D177" s="10"/>
    </row>
    <row r="178" spans="4:4" x14ac:dyDescent="0.4">
      <c r="D178" s="10"/>
    </row>
    <row r="179" spans="4:4" x14ac:dyDescent="0.4">
      <c r="D179" s="10"/>
    </row>
    <row r="180" spans="4:4" x14ac:dyDescent="0.4">
      <c r="D180" s="10"/>
    </row>
    <row r="181" spans="4:4" x14ac:dyDescent="0.4">
      <c r="D181" s="10"/>
    </row>
    <row r="182" spans="4:4" x14ac:dyDescent="0.4">
      <c r="D182" s="10"/>
    </row>
    <row r="183" spans="4:4" x14ac:dyDescent="0.4">
      <c r="D183" s="10"/>
    </row>
    <row r="184" spans="4:4" x14ac:dyDescent="0.4">
      <c r="D184" s="10"/>
    </row>
    <row r="185" spans="4:4" x14ac:dyDescent="0.4">
      <c r="D185" s="10"/>
    </row>
    <row r="186" spans="4:4" x14ac:dyDescent="0.4">
      <c r="D186" s="10"/>
    </row>
    <row r="187" spans="4:4" x14ac:dyDescent="0.4">
      <c r="D187" s="10"/>
    </row>
    <row r="188" spans="4:4" x14ac:dyDescent="0.4">
      <c r="D188" s="10"/>
    </row>
    <row r="189" spans="4:4" x14ac:dyDescent="0.4">
      <c r="D189" s="10"/>
    </row>
    <row r="190" spans="4:4" x14ac:dyDescent="0.4">
      <c r="D190" s="10"/>
    </row>
    <row r="191" spans="4:4" x14ac:dyDescent="0.4">
      <c r="D191" s="10"/>
    </row>
    <row r="192" spans="4:4" x14ac:dyDescent="0.4">
      <c r="D192" s="10"/>
    </row>
    <row r="193" spans="4:4" x14ac:dyDescent="0.4">
      <c r="D193" s="10"/>
    </row>
    <row r="194" spans="4:4" x14ac:dyDescent="0.4">
      <c r="D194" s="10"/>
    </row>
    <row r="195" spans="4:4" x14ac:dyDescent="0.4">
      <c r="D195" s="10"/>
    </row>
    <row r="196" spans="4:4" x14ac:dyDescent="0.4">
      <c r="D196" s="10"/>
    </row>
    <row r="197" spans="4:4" x14ac:dyDescent="0.4">
      <c r="D197" s="10"/>
    </row>
    <row r="198" spans="4:4" x14ac:dyDescent="0.4">
      <c r="D198" s="10"/>
    </row>
    <row r="199" spans="4:4" x14ac:dyDescent="0.4">
      <c r="D199" s="10"/>
    </row>
    <row r="200" spans="4:4" x14ac:dyDescent="0.4">
      <c r="D200" s="10"/>
    </row>
    <row r="201" spans="4:4" x14ac:dyDescent="0.4">
      <c r="D201" s="10"/>
    </row>
    <row r="202" spans="4:4" x14ac:dyDescent="0.4">
      <c r="D202" s="10"/>
    </row>
    <row r="203" spans="4:4" x14ac:dyDescent="0.4">
      <c r="D203" s="10"/>
    </row>
    <row r="204" spans="4:4" x14ac:dyDescent="0.4">
      <c r="D204" s="10"/>
    </row>
    <row r="205" spans="4:4" x14ac:dyDescent="0.4">
      <c r="D205" s="10"/>
    </row>
    <row r="206" spans="4:4" x14ac:dyDescent="0.4">
      <c r="D206" s="10"/>
    </row>
    <row r="207" spans="4:4" x14ac:dyDescent="0.4">
      <c r="D207" s="10"/>
    </row>
    <row r="208" spans="4:4" x14ac:dyDescent="0.4">
      <c r="D208" s="10"/>
    </row>
    <row r="209" spans="4:4" x14ac:dyDescent="0.4">
      <c r="D209" s="10"/>
    </row>
    <row r="210" spans="4:4" x14ac:dyDescent="0.4">
      <c r="D210" s="10"/>
    </row>
    <row r="211" spans="4:4" x14ac:dyDescent="0.4">
      <c r="D211" s="10"/>
    </row>
    <row r="212" spans="4:4" x14ac:dyDescent="0.4">
      <c r="D212" s="10"/>
    </row>
    <row r="213" spans="4:4" x14ac:dyDescent="0.4">
      <c r="D213" s="10"/>
    </row>
    <row r="214" spans="4:4" x14ac:dyDescent="0.4">
      <c r="D214" s="10"/>
    </row>
    <row r="215" spans="4:4" x14ac:dyDescent="0.4">
      <c r="D215" s="10"/>
    </row>
    <row r="216" spans="4:4" x14ac:dyDescent="0.4">
      <c r="D216" s="10"/>
    </row>
    <row r="217" spans="4:4" x14ac:dyDescent="0.4">
      <c r="D217" s="10"/>
    </row>
    <row r="218" spans="4:4" x14ac:dyDescent="0.4">
      <c r="D218" s="10"/>
    </row>
    <row r="219" spans="4:4" x14ac:dyDescent="0.4">
      <c r="D219" s="10"/>
    </row>
    <row r="220" spans="4:4" x14ac:dyDescent="0.4">
      <c r="D220" s="10"/>
    </row>
    <row r="221" spans="4:4" x14ac:dyDescent="0.4">
      <c r="D221" s="10"/>
    </row>
    <row r="222" spans="4:4" x14ac:dyDescent="0.4">
      <c r="D222" s="10"/>
    </row>
    <row r="223" spans="4:4" x14ac:dyDescent="0.4">
      <c r="D223" s="10"/>
    </row>
    <row r="224" spans="4:4" x14ac:dyDescent="0.4">
      <c r="D224" s="10"/>
    </row>
    <row r="225" spans="4:4" x14ac:dyDescent="0.4">
      <c r="D225" s="10"/>
    </row>
    <row r="226" spans="4:4" x14ac:dyDescent="0.4">
      <c r="D226" s="10"/>
    </row>
    <row r="227" spans="4:4" x14ac:dyDescent="0.4">
      <c r="D227" s="10"/>
    </row>
    <row r="228" spans="4:4" x14ac:dyDescent="0.4">
      <c r="D228" s="10"/>
    </row>
    <row r="229" spans="4:4" x14ac:dyDescent="0.4">
      <c r="D229" s="10"/>
    </row>
    <row r="230" spans="4:4" x14ac:dyDescent="0.4">
      <c r="D230" s="10"/>
    </row>
    <row r="231" spans="4:4" x14ac:dyDescent="0.4">
      <c r="D231" s="10"/>
    </row>
    <row r="232" spans="4:4" x14ac:dyDescent="0.4">
      <c r="D232" s="10"/>
    </row>
    <row r="233" spans="4:4" x14ac:dyDescent="0.4">
      <c r="D233" s="10"/>
    </row>
    <row r="234" spans="4:4" x14ac:dyDescent="0.4">
      <c r="D234" s="10"/>
    </row>
    <row r="235" spans="4:4" x14ac:dyDescent="0.4">
      <c r="D235" s="10"/>
    </row>
    <row r="236" spans="4:4" x14ac:dyDescent="0.4">
      <c r="D236" s="10"/>
    </row>
    <row r="237" spans="4:4" x14ac:dyDescent="0.4">
      <c r="D237" s="10"/>
    </row>
    <row r="238" spans="4:4" x14ac:dyDescent="0.4">
      <c r="D238" s="10"/>
    </row>
    <row r="239" spans="4:4" x14ac:dyDescent="0.4">
      <c r="D239" s="10"/>
    </row>
    <row r="240" spans="4:4" x14ac:dyDescent="0.4">
      <c r="D240" s="10"/>
    </row>
    <row r="241" spans="4:4" x14ac:dyDescent="0.4">
      <c r="D241" s="10"/>
    </row>
    <row r="242" spans="4:4" x14ac:dyDescent="0.4">
      <c r="D242" s="10"/>
    </row>
    <row r="243" spans="4:4" x14ac:dyDescent="0.4">
      <c r="D243" s="10"/>
    </row>
    <row r="244" spans="4:4" x14ac:dyDescent="0.4">
      <c r="D244" s="10"/>
    </row>
    <row r="245" spans="4:4" x14ac:dyDescent="0.4">
      <c r="D245" s="10"/>
    </row>
    <row r="246" spans="4:4" x14ac:dyDescent="0.4">
      <c r="D246" s="10"/>
    </row>
    <row r="247" spans="4:4" x14ac:dyDescent="0.4">
      <c r="D247" s="10"/>
    </row>
    <row r="248" spans="4:4" x14ac:dyDescent="0.4">
      <c r="D248" s="10"/>
    </row>
    <row r="249" spans="4:4" x14ac:dyDescent="0.4">
      <c r="D249" s="10"/>
    </row>
    <row r="250" spans="4:4" x14ac:dyDescent="0.4">
      <c r="D250" s="10"/>
    </row>
    <row r="251" spans="4:4" x14ac:dyDescent="0.4">
      <c r="D251" s="10"/>
    </row>
    <row r="252" spans="4:4" x14ac:dyDescent="0.4">
      <c r="D252" s="10"/>
    </row>
    <row r="253" spans="4:4" x14ac:dyDescent="0.4">
      <c r="D253" s="10"/>
    </row>
    <row r="254" spans="4:4" x14ac:dyDescent="0.4">
      <c r="D254" s="10"/>
    </row>
    <row r="255" spans="4:4" x14ac:dyDescent="0.4">
      <c r="D255" s="10"/>
    </row>
    <row r="256" spans="4:4" x14ac:dyDescent="0.4">
      <c r="D256" s="10"/>
    </row>
    <row r="257" spans="4:4" x14ac:dyDescent="0.4">
      <c r="D257" s="10"/>
    </row>
    <row r="258" spans="4:4" x14ac:dyDescent="0.4">
      <c r="D258" s="10"/>
    </row>
    <row r="259" spans="4:4" x14ac:dyDescent="0.4">
      <c r="D259" s="10"/>
    </row>
    <row r="260" spans="4:4" x14ac:dyDescent="0.4">
      <c r="D260" s="10"/>
    </row>
    <row r="261" spans="4:4" x14ac:dyDescent="0.4">
      <c r="D261" s="10"/>
    </row>
    <row r="262" spans="4:4" x14ac:dyDescent="0.4">
      <c r="D262" s="10"/>
    </row>
    <row r="263" spans="4:4" x14ac:dyDescent="0.4">
      <c r="D263" s="10"/>
    </row>
    <row r="264" spans="4:4" x14ac:dyDescent="0.4">
      <c r="D264" s="10"/>
    </row>
    <row r="265" spans="4:4" x14ac:dyDescent="0.4">
      <c r="D265" s="10"/>
    </row>
    <row r="266" spans="4:4" x14ac:dyDescent="0.4">
      <c r="D266" s="10"/>
    </row>
    <row r="267" spans="4:4" x14ac:dyDescent="0.4">
      <c r="D267" s="10"/>
    </row>
    <row r="268" spans="4:4" x14ac:dyDescent="0.4">
      <c r="D268" s="10"/>
    </row>
    <row r="269" spans="4:4" x14ac:dyDescent="0.4">
      <c r="D269" s="10"/>
    </row>
    <row r="270" spans="4:4" x14ac:dyDescent="0.4">
      <c r="D270" s="10"/>
    </row>
    <row r="271" spans="4:4" x14ac:dyDescent="0.4">
      <c r="D271" s="10"/>
    </row>
    <row r="272" spans="4:4" x14ac:dyDescent="0.4">
      <c r="D272" s="10"/>
    </row>
    <row r="273" spans="4:4" x14ac:dyDescent="0.4">
      <c r="D273" s="10"/>
    </row>
    <row r="274" spans="4:4" x14ac:dyDescent="0.4">
      <c r="D274" s="10"/>
    </row>
    <row r="275" spans="4:4" x14ac:dyDescent="0.4">
      <c r="D275" s="10"/>
    </row>
    <row r="276" spans="4:4" x14ac:dyDescent="0.4">
      <c r="D276" s="10"/>
    </row>
    <row r="277" spans="4:4" x14ac:dyDescent="0.4">
      <c r="D277" s="10"/>
    </row>
    <row r="278" spans="4:4" x14ac:dyDescent="0.4">
      <c r="D278" s="10"/>
    </row>
    <row r="279" spans="4:4" x14ac:dyDescent="0.4">
      <c r="D279" s="10"/>
    </row>
    <row r="280" spans="4:4" x14ac:dyDescent="0.4">
      <c r="D280" s="10"/>
    </row>
    <row r="281" spans="4:4" x14ac:dyDescent="0.4">
      <c r="D281" s="10"/>
    </row>
    <row r="282" spans="4:4" x14ac:dyDescent="0.4">
      <c r="D282" s="10"/>
    </row>
    <row r="283" spans="4:4" x14ac:dyDescent="0.4">
      <c r="D283" s="10"/>
    </row>
    <row r="284" spans="4:4" x14ac:dyDescent="0.4">
      <c r="D284" s="10"/>
    </row>
    <row r="285" spans="4:4" x14ac:dyDescent="0.4">
      <c r="D285" s="10"/>
    </row>
    <row r="286" spans="4:4" x14ac:dyDescent="0.4">
      <c r="D286" s="10"/>
    </row>
    <row r="287" spans="4:4" x14ac:dyDescent="0.4">
      <c r="D287" s="10"/>
    </row>
    <row r="288" spans="4:4" x14ac:dyDescent="0.4">
      <c r="D288" s="10"/>
    </row>
    <row r="289" spans="4:4" x14ac:dyDescent="0.4">
      <c r="D289" s="10"/>
    </row>
    <row r="290" spans="4:4" x14ac:dyDescent="0.4">
      <c r="D290" s="10"/>
    </row>
    <row r="291" spans="4:4" x14ac:dyDescent="0.4">
      <c r="D291" s="10"/>
    </row>
    <row r="292" spans="4:4" x14ac:dyDescent="0.4">
      <c r="D292" s="10"/>
    </row>
    <row r="293" spans="4:4" x14ac:dyDescent="0.4">
      <c r="D293" s="10"/>
    </row>
    <row r="294" spans="4:4" x14ac:dyDescent="0.4">
      <c r="D294" s="10"/>
    </row>
    <row r="295" spans="4:4" x14ac:dyDescent="0.4">
      <c r="D295" s="10"/>
    </row>
    <row r="296" spans="4:4" x14ac:dyDescent="0.4">
      <c r="D296" s="10"/>
    </row>
    <row r="297" spans="4:4" x14ac:dyDescent="0.4">
      <c r="D297" s="10"/>
    </row>
    <row r="298" spans="4:4" x14ac:dyDescent="0.4">
      <c r="D298" s="10"/>
    </row>
    <row r="299" spans="4:4" x14ac:dyDescent="0.4">
      <c r="D299" s="10"/>
    </row>
    <row r="300" spans="4:4" x14ac:dyDescent="0.4">
      <c r="D300" s="10"/>
    </row>
    <row r="301" spans="4:4" x14ac:dyDescent="0.4">
      <c r="D301" s="10"/>
    </row>
    <row r="302" spans="4:4" x14ac:dyDescent="0.4">
      <c r="D302" s="10"/>
    </row>
    <row r="303" spans="4:4" x14ac:dyDescent="0.4">
      <c r="D303" s="10"/>
    </row>
    <row r="304" spans="4:4" x14ac:dyDescent="0.4">
      <c r="D304" s="10"/>
    </row>
    <row r="305" spans="4:4" x14ac:dyDescent="0.4">
      <c r="D305" s="10"/>
    </row>
    <row r="306" spans="4:4" x14ac:dyDescent="0.4">
      <c r="D306" s="10"/>
    </row>
    <row r="307" spans="4:4" x14ac:dyDescent="0.4">
      <c r="D307" s="10"/>
    </row>
    <row r="308" spans="4:4" x14ac:dyDescent="0.4">
      <c r="D308" s="10"/>
    </row>
    <row r="309" spans="4:4" x14ac:dyDescent="0.4">
      <c r="D309" s="10"/>
    </row>
    <row r="310" spans="4:4" x14ac:dyDescent="0.4">
      <c r="D310" s="10"/>
    </row>
    <row r="311" spans="4:4" x14ac:dyDescent="0.4">
      <c r="D311" s="10"/>
    </row>
    <row r="312" spans="4:4" x14ac:dyDescent="0.4">
      <c r="D312" s="10"/>
    </row>
    <row r="313" spans="4:4" x14ac:dyDescent="0.4">
      <c r="D313" s="10"/>
    </row>
    <row r="314" spans="4:4" x14ac:dyDescent="0.4">
      <c r="D314" s="10"/>
    </row>
    <row r="315" spans="4:4" x14ac:dyDescent="0.4">
      <c r="D315" s="10"/>
    </row>
    <row r="316" spans="4:4" x14ac:dyDescent="0.4">
      <c r="D316" s="10"/>
    </row>
    <row r="317" spans="4:4" x14ac:dyDescent="0.4">
      <c r="D317" s="10"/>
    </row>
    <row r="318" spans="4:4" x14ac:dyDescent="0.4">
      <c r="D318" s="10"/>
    </row>
    <row r="319" spans="4:4" x14ac:dyDescent="0.4">
      <c r="D319" s="10"/>
    </row>
    <row r="320" spans="4:4" x14ac:dyDescent="0.4">
      <c r="D320" s="10"/>
    </row>
    <row r="321" spans="4:4" x14ac:dyDescent="0.4">
      <c r="D321" s="10"/>
    </row>
    <row r="322" spans="4:4" x14ac:dyDescent="0.4">
      <c r="D322" s="10"/>
    </row>
    <row r="323" spans="4:4" x14ac:dyDescent="0.4">
      <c r="D323" s="10"/>
    </row>
    <row r="324" spans="4:4" x14ac:dyDescent="0.4">
      <c r="D324" s="10"/>
    </row>
    <row r="325" spans="4:4" x14ac:dyDescent="0.4">
      <c r="D325" s="10"/>
    </row>
    <row r="326" spans="4:4" x14ac:dyDescent="0.4">
      <c r="D326" s="10"/>
    </row>
    <row r="327" spans="4:4" x14ac:dyDescent="0.4">
      <c r="D327" s="10"/>
    </row>
    <row r="328" spans="4:4" x14ac:dyDescent="0.4">
      <c r="D328" s="10"/>
    </row>
    <row r="329" spans="4:4" x14ac:dyDescent="0.4">
      <c r="D329" s="10"/>
    </row>
    <row r="330" spans="4:4" x14ac:dyDescent="0.4">
      <c r="D330" s="10"/>
    </row>
    <row r="331" spans="4:4" x14ac:dyDescent="0.4">
      <c r="D331" s="10"/>
    </row>
    <row r="332" spans="4:4" x14ac:dyDescent="0.4">
      <c r="D332" s="10"/>
    </row>
    <row r="333" spans="4:4" x14ac:dyDescent="0.4">
      <c r="D333" s="10"/>
    </row>
    <row r="334" spans="4:4" x14ac:dyDescent="0.4">
      <c r="D334" s="10"/>
    </row>
    <row r="335" spans="4:4" x14ac:dyDescent="0.4">
      <c r="D335" s="10"/>
    </row>
    <row r="336" spans="4:4" x14ac:dyDescent="0.4">
      <c r="D336" s="10"/>
    </row>
    <row r="337" spans="4:4" x14ac:dyDescent="0.4">
      <c r="D337" s="10"/>
    </row>
    <row r="338" spans="4:4" x14ac:dyDescent="0.4">
      <c r="D338" s="10"/>
    </row>
    <row r="339" spans="4:4" x14ac:dyDescent="0.4">
      <c r="D339" s="10"/>
    </row>
    <row r="340" spans="4:4" x14ac:dyDescent="0.4">
      <c r="D340" s="10"/>
    </row>
    <row r="341" spans="4:4" x14ac:dyDescent="0.4">
      <c r="D341" s="10"/>
    </row>
    <row r="342" spans="4:4" x14ac:dyDescent="0.4">
      <c r="D342" s="10"/>
    </row>
    <row r="343" spans="4:4" x14ac:dyDescent="0.4">
      <c r="D343" s="10"/>
    </row>
    <row r="344" spans="4:4" x14ac:dyDescent="0.4">
      <c r="D344" s="10"/>
    </row>
    <row r="345" spans="4:4" x14ac:dyDescent="0.4">
      <c r="D345" s="10"/>
    </row>
    <row r="346" spans="4:4" x14ac:dyDescent="0.4">
      <c r="D346" s="10"/>
    </row>
    <row r="347" spans="4:4" x14ac:dyDescent="0.4">
      <c r="D347" s="10"/>
    </row>
    <row r="348" spans="4:4" x14ac:dyDescent="0.4">
      <c r="D348" s="10"/>
    </row>
    <row r="349" spans="4:4" x14ac:dyDescent="0.4">
      <c r="D349" s="10"/>
    </row>
    <row r="350" spans="4:4" x14ac:dyDescent="0.4">
      <c r="D350" s="10"/>
    </row>
    <row r="351" spans="4:4" x14ac:dyDescent="0.4">
      <c r="D351" s="10"/>
    </row>
    <row r="352" spans="4:4" x14ac:dyDescent="0.4">
      <c r="D352" s="10"/>
    </row>
    <row r="353" spans="4:4" x14ac:dyDescent="0.4">
      <c r="D353" s="10"/>
    </row>
    <row r="354" spans="4:4" x14ac:dyDescent="0.4">
      <c r="D354" s="10"/>
    </row>
    <row r="355" spans="4:4" x14ac:dyDescent="0.4">
      <c r="D355" s="10"/>
    </row>
    <row r="356" spans="4:4" x14ac:dyDescent="0.4">
      <c r="D356" s="10"/>
    </row>
    <row r="357" spans="4:4" x14ac:dyDescent="0.4">
      <c r="D357" s="10"/>
    </row>
    <row r="358" spans="4:4" x14ac:dyDescent="0.4">
      <c r="D358" s="10"/>
    </row>
    <row r="359" spans="4:4" x14ac:dyDescent="0.4">
      <c r="D359" s="10"/>
    </row>
    <row r="360" spans="4:4" x14ac:dyDescent="0.4">
      <c r="D360" s="10"/>
    </row>
    <row r="361" spans="4:4" x14ac:dyDescent="0.4">
      <c r="D361" s="10"/>
    </row>
    <row r="362" spans="4:4" x14ac:dyDescent="0.4">
      <c r="D362" s="10"/>
    </row>
    <row r="363" spans="4:4" x14ac:dyDescent="0.4">
      <c r="D363" s="10"/>
    </row>
    <row r="364" spans="4:4" x14ac:dyDescent="0.4">
      <c r="D364" s="10"/>
    </row>
    <row r="365" spans="4:4" x14ac:dyDescent="0.4">
      <c r="D365" s="10"/>
    </row>
    <row r="366" spans="4:4" x14ac:dyDescent="0.4">
      <c r="D366" s="10"/>
    </row>
    <row r="367" spans="4:4" x14ac:dyDescent="0.4">
      <c r="D367" s="10"/>
    </row>
    <row r="368" spans="4:4" x14ac:dyDescent="0.4">
      <c r="D368" s="10"/>
    </row>
    <row r="369" spans="4:4" x14ac:dyDescent="0.4">
      <c r="D369" s="10"/>
    </row>
    <row r="370" spans="4:4" x14ac:dyDescent="0.4">
      <c r="D370" s="10"/>
    </row>
    <row r="371" spans="4:4" x14ac:dyDescent="0.4">
      <c r="D371" s="10"/>
    </row>
    <row r="372" spans="4:4" x14ac:dyDescent="0.4">
      <c r="D372" s="10"/>
    </row>
    <row r="373" spans="4:4" x14ac:dyDescent="0.4">
      <c r="D373" s="10"/>
    </row>
    <row r="374" spans="4:4" x14ac:dyDescent="0.4">
      <c r="D374" s="10"/>
    </row>
    <row r="375" spans="4:4" x14ac:dyDescent="0.4">
      <c r="D375" s="10"/>
    </row>
    <row r="376" spans="4:4" x14ac:dyDescent="0.4">
      <c r="D376" s="10"/>
    </row>
    <row r="377" spans="4:4" x14ac:dyDescent="0.4">
      <c r="D377" s="10"/>
    </row>
    <row r="378" spans="4:4" x14ac:dyDescent="0.4">
      <c r="D378" s="10"/>
    </row>
    <row r="379" spans="4:4" x14ac:dyDescent="0.4">
      <c r="D379" s="10"/>
    </row>
    <row r="380" spans="4:4" x14ac:dyDescent="0.4">
      <c r="D380" s="10"/>
    </row>
    <row r="381" spans="4:4" x14ac:dyDescent="0.4">
      <c r="D381" s="10"/>
    </row>
    <row r="382" spans="4:4" x14ac:dyDescent="0.4">
      <c r="D382" s="10"/>
    </row>
    <row r="383" spans="4:4" x14ac:dyDescent="0.4">
      <c r="D383" s="10"/>
    </row>
    <row r="384" spans="4:4" x14ac:dyDescent="0.4">
      <c r="D384" s="10"/>
    </row>
    <row r="385" spans="4:4" x14ac:dyDescent="0.4">
      <c r="D385" s="10"/>
    </row>
    <row r="386" spans="4:4" x14ac:dyDescent="0.4">
      <c r="D386" s="10"/>
    </row>
    <row r="387" spans="4:4" x14ac:dyDescent="0.4">
      <c r="D387" s="10"/>
    </row>
    <row r="388" spans="4:4" x14ac:dyDescent="0.4">
      <c r="D388" s="10"/>
    </row>
    <row r="389" spans="4:4" x14ac:dyDescent="0.4">
      <c r="D389" s="10"/>
    </row>
    <row r="390" spans="4:4" x14ac:dyDescent="0.4">
      <c r="D390" s="10"/>
    </row>
    <row r="391" spans="4:4" x14ac:dyDescent="0.4">
      <c r="D391" s="10"/>
    </row>
    <row r="392" spans="4:4" x14ac:dyDescent="0.4">
      <c r="D392" s="10"/>
    </row>
    <row r="393" spans="4:4" x14ac:dyDescent="0.4">
      <c r="D393" s="10"/>
    </row>
    <row r="394" spans="4:4" x14ac:dyDescent="0.4">
      <c r="D394" s="10"/>
    </row>
    <row r="395" spans="4:4" x14ac:dyDescent="0.4">
      <c r="D395" s="10"/>
    </row>
    <row r="396" spans="4:4" x14ac:dyDescent="0.4">
      <c r="D396" s="10"/>
    </row>
    <row r="397" spans="4:4" x14ac:dyDescent="0.4">
      <c r="D397" s="10"/>
    </row>
    <row r="398" spans="4:4" x14ac:dyDescent="0.4">
      <c r="D398" s="10"/>
    </row>
    <row r="399" spans="4:4" x14ac:dyDescent="0.4">
      <c r="D399" s="10"/>
    </row>
    <row r="400" spans="4:4" x14ac:dyDescent="0.4">
      <c r="D400" s="10"/>
    </row>
    <row r="401" spans="4:4" x14ac:dyDescent="0.4">
      <c r="D401" s="10"/>
    </row>
    <row r="402" spans="4:4" x14ac:dyDescent="0.4">
      <c r="D402" s="10"/>
    </row>
    <row r="403" spans="4:4" x14ac:dyDescent="0.4">
      <c r="D403" s="10"/>
    </row>
    <row r="404" spans="4:4" x14ac:dyDescent="0.4">
      <c r="D404" s="10"/>
    </row>
    <row r="405" spans="4:4" x14ac:dyDescent="0.4">
      <c r="D405" s="10"/>
    </row>
    <row r="406" spans="4:4" x14ac:dyDescent="0.4">
      <c r="D406" s="10"/>
    </row>
    <row r="407" spans="4:4" x14ac:dyDescent="0.4">
      <c r="D407" s="10"/>
    </row>
    <row r="408" spans="4:4" x14ac:dyDescent="0.4">
      <c r="D408" s="10"/>
    </row>
    <row r="409" spans="4:4" x14ac:dyDescent="0.4">
      <c r="D409" s="10"/>
    </row>
    <row r="410" spans="4:4" x14ac:dyDescent="0.4">
      <c r="D410" s="10"/>
    </row>
    <row r="411" spans="4:4" x14ac:dyDescent="0.4">
      <c r="D411" s="10"/>
    </row>
    <row r="412" spans="4:4" x14ac:dyDescent="0.4">
      <c r="D412" s="10"/>
    </row>
    <row r="413" spans="4:4" x14ac:dyDescent="0.4">
      <c r="D413" s="10"/>
    </row>
    <row r="414" spans="4:4" x14ac:dyDescent="0.4">
      <c r="D414" s="10"/>
    </row>
    <row r="415" spans="4:4" x14ac:dyDescent="0.4">
      <c r="D415" s="10"/>
    </row>
    <row r="416" spans="4:4" x14ac:dyDescent="0.4">
      <c r="D416" s="10"/>
    </row>
    <row r="417" spans="4:4" x14ac:dyDescent="0.4">
      <c r="D417" s="10"/>
    </row>
    <row r="418" spans="4:4" x14ac:dyDescent="0.4">
      <c r="D418" s="10"/>
    </row>
    <row r="419" spans="4:4" x14ac:dyDescent="0.4">
      <c r="D419" s="10"/>
    </row>
    <row r="420" spans="4:4" x14ac:dyDescent="0.4">
      <c r="D420" s="10"/>
    </row>
    <row r="421" spans="4:4" x14ac:dyDescent="0.4">
      <c r="D421" s="10"/>
    </row>
    <row r="422" spans="4:4" x14ac:dyDescent="0.4">
      <c r="D422" s="10"/>
    </row>
    <row r="423" spans="4:4" x14ac:dyDescent="0.4">
      <c r="D423" s="10"/>
    </row>
    <row r="424" spans="4:4" x14ac:dyDescent="0.4">
      <c r="D424" s="10"/>
    </row>
    <row r="425" spans="4:4" x14ac:dyDescent="0.4">
      <c r="D425" s="10"/>
    </row>
    <row r="426" spans="4:4" x14ac:dyDescent="0.4">
      <c r="D426" s="10"/>
    </row>
    <row r="427" spans="4:4" x14ac:dyDescent="0.4">
      <c r="D427" s="10"/>
    </row>
    <row r="428" spans="4:4" x14ac:dyDescent="0.4">
      <c r="D428" s="10"/>
    </row>
    <row r="429" spans="4:4" x14ac:dyDescent="0.4">
      <c r="D429" s="10"/>
    </row>
    <row r="430" spans="4:4" x14ac:dyDescent="0.4">
      <c r="D430" s="10"/>
    </row>
    <row r="431" spans="4:4" x14ac:dyDescent="0.4">
      <c r="D431" s="10"/>
    </row>
    <row r="432" spans="4:4" x14ac:dyDescent="0.4">
      <c r="D432" s="10"/>
    </row>
    <row r="433" spans="4:4" x14ac:dyDescent="0.4">
      <c r="D433" s="10"/>
    </row>
    <row r="434" spans="4:4" x14ac:dyDescent="0.4">
      <c r="D434" s="10"/>
    </row>
    <row r="435" spans="4:4" x14ac:dyDescent="0.4">
      <c r="D435" s="10"/>
    </row>
    <row r="436" spans="4:4" x14ac:dyDescent="0.4">
      <c r="D436" s="10"/>
    </row>
    <row r="437" spans="4:4" x14ac:dyDescent="0.4">
      <c r="D437" s="10"/>
    </row>
    <row r="438" spans="4:4" x14ac:dyDescent="0.4">
      <c r="D438" s="10"/>
    </row>
    <row r="439" spans="4:4" x14ac:dyDescent="0.4">
      <c r="D439" s="10"/>
    </row>
    <row r="440" spans="4:4" x14ac:dyDescent="0.4">
      <c r="D440" s="10"/>
    </row>
    <row r="441" spans="4:4" x14ac:dyDescent="0.4">
      <c r="D441" s="10"/>
    </row>
    <row r="442" spans="4:4" x14ac:dyDescent="0.4">
      <c r="D442" s="10"/>
    </row>
    <row r="443" spans="4:4" x14ac:dyDescent="0.4">
      <c r="D443" s="10"/>
    </row>
    <row r="444" spans="4:4" x14ac:dyDescent="0.4">
      <c r="D444" s="10"/>
    </row>
    <row r="445" spans="4:4" x14ac:dyDescent="0.4">
      <c r="D445" s="10"/>
    </row>
    <row r="446" spans="4:4" x14ac:dyDescent="0.4">
      <c r="D446" s="10"/>
    </row>
    <row r="447" spans="4:4" x14ac:dyDescent="0.4">
      <c r="D447" s="10"/>
    </row>
    <row r="448" spans="4:4" x14ac:dyDescent="0.4">
      <c r="D448" s="10"/>
    </row>
    <row r="449" spans="4:4" x14ac:dyDescent="0.4">
      <c r="D449" s="10"/>
    </row>
    <row r="450" spans="4:4" x14ac:dyDescent="0.4">
      <c r="D450" s="10"/>
    </row>
    <row r="451" spans="4:4" x14ac:dyDescent="0.4">
      <c r="D451" s="10"/>
    </row>
    <row r="452" spans="4:4" x14ac:dyDescent="0.4">
      <c r="D452" s="10"/>
    </row>
    <row r="453" spans="4:4" x14ac:dyDescent="0.4">
      <c r="D453" s="10"/>
    </row>
    <row r="454" spans="4:4" x14ac:dyDescent="0.4">
      <c r="D454" s="10"/>
    </row>
    <row r="455" spans="4:4" x14ac:dyDescent="0.4">
      <c r="D455" s="10"/>
    </row>
    <row r="456" spans="4:4" x14ac:dyDescent="0.4">
      <c r="D456" s="10"/>
    </row>
    <row r="457" spans="4:4" x14ac:dyDescent="0.4">
      <c r="D457" s="10"/>
    </row>
    <row r="458" spans="4:4" x14ac:dyDescent="0.4">
      <c r="D458" s="10"/>
    </row>
    <row r="459" spans="4:4" x14ac:dyDescent="0.4">
      <c r="D459" s="10"/>
    </row>
    <row r="460" spans="4:4" x14ac:dyDescent="0.4">
      <c r="D460" s="10"/>
    </row>
    <row r="461" spans="4:4" x14ac:dyDescent="0.4">
      <c r="D461" s="10"/>
    </row>
    <row r="462" spans="4:4" x14ac:dyDescent="0.4">
      <c r="D462" s="10"/>
    </row>
    <row r="463" spans="4:4" x14ac:dyDescent="0.4">
      <c r="D463" s="10"/>
    </row>
    <row r="464" spans="4:4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  <row r="4928" spans="4:4" x14ac:dyDescent="0.4">
      <c r="D4928" s="10"/>
    </row>
    <row r="4929" spans="4:4" x14ac:dyDescent="0.4">
      <c r="D4929" s="10"/>
    </row>
    <row r="4930" spans="4:4" x14ac:dyDescent="0.4">
      <c r="D4930" s="10"/>
    </row>
    <row r="4931" spans="4:4" x14ac:dyDescent="0.4">
      <c r="D4931" s="10"/>
    </row>
    <row r="4932" spans="4:4" x14ac:dyDescent="0.4">
      <c r="D4932" s="10"/>
    </row>
    <row r="4933" spans="4:4" x14ac:dyDescent="0.4">
      <c r="D4933" s="10"/>
    </row>
    <row r="4934" spans="4:4" x14ac:dyDescent="0.4">
      <c r="D4934" s="10"/>
    </row>
    <row r="4935" spans="4:4" x14ac:dyDescent="0.4">
      <c r="D4935" s="10"/>
    </row>
    <row r="4936" spans="4:4" x14ac:dyDescent="0.4">
      <c r="D4936" s="10"/>
    </row>
    <row r="4937" spans="4:4" x14ac:dyDescent="0.4">
      <c r="D4937" s="10"/>
    </row>
    <row r="4938" spans="4:4" x14ac:dyDescent="0.4">
      <c r="D4938" s="10"/>
    </row>
    <row r="4939" spans="4:4" x14ac:dyDescent="0.4">
      <c r="D4939" s="10"/>
    </row>
    <row r="4940" spans="4:4" x14ac:dyDescent="0.4">
      <c r="D4940" s="10"/>
    </row>
    <row r="4941" spans="4:4" x14ac:dyDescent="0.4">
      <c r="D4941" s="10"/>
    </row>
    <row r="4942" spans="4:4" x14ac:dyDescent="0.4">
      <c r="D4942" s="10"/>
    </row>
    <row r="4943" spans="4:4" x14ac:dyDescent="0.4">
      <c r="D4943" s="10"/>
    </row>
    <row r="4944" spans="4:4" x14ac:dyDescent="0.4">
      <c r="D4944" s="10"/>
    </row>
    <row r="4945" spans="4:4" x14ac:dyDescent="0.4">
      <c r="D4945" s="10"/>
    </row>
    <row r="4946" spans="4:4" x14ac:dyDescent="0.4">
      <c r="D4946" s="10"/>
    </row>
    <row r="4947" spans="4:4" x14ac:dyDescent="0.4">
      <c r="D4947" s="10"/>
    </row>
    <row r="4948" spans="4:4" x14ac:dyDescent="0.4">
      <c r="D4948" s="10"/>
    </row>
    <row r="4949" spans="4:4" x14ac:dyDescent="0.4">
      <c r="D4949" s="10"/>
    </row>
    <row r="4950" spans="4:4" x14ac:dyDescent="0.4">
      <c r="D4950" s="10"/>
    </row>
    <row r="4951" spans="4:4" x14ac:dyDescent="0.4">
      <c r="D4951" s="10"/>
    </row>
    <row r="4952" spans="4:4" x14ac:dyDescent="0.4">
      <c r="D4952" s="10"/>
    </row>
    <row r="4953" spans="4:4" x14ac:dyDescent="0.4">
      <c r="D4953" s="10"/>
    </row>
    <row r="4954" spans="4:4" x14ac:dyDescent="0.4">
      <c r="D4954" s="10"/>
    </row>
    <row r="4955" spans="4:4" x14ac:dyDescent="0.4">
      <c r="D4955" s="10"/>
    </row>
    <row r="4956" spans="4:4" x14ac:dyDescent="0.4">
      <c r="D4956" s="10"/>
    </row>
    <row r="4957" spans="4:4" x14ac:dyDescent="0.4">
      <c r="D4957" s="10"/>
    </row>
    <row r="4958" spans="4:4" x14ac:dyDescent="0.4">
      <c r="D4958" s="10"/>
    </row>
    <row r="4959" spans="4:4" x14ac:dyDescent="0.4">
      <c r="D4959" s="10"/>
    </row>
    <row r="4960" spans="4:4" x14ac:dyDescent="0.4">
      <c r="D4960" s="10"/>
    </row>
    <row r="4961" spans="4:4" x14ac:dyDescent="0.4">
      <c r="D4961" s="10"/>
    </row>
    <row r="4962" spans="4:4" x14ac:dyDescent="0.4">
      <c r="D4962" s="10"/>
    </row>
    <row r="4963" spans="4:4" x14ac:dyDescent="0.4">
      <c r="D4963" s="10"/>
    </row>
    <row r="4964" spans="4:4" x14ac:dyDescent="0.4">
      <c r="D4964" s="10"/>
    </row>
    <row r="4965" spans="4:4" x14ac:dyDescent="0.4">
      <c r="D4965" s="10"/>
    </row>
    <row r="4966" spans="4:4" x14ac:dyDescent="0.4">
      <c r="D4966" s="10"/>
    </row>
    <row r="4967" spans="4:4" x14ac:dyDescent="0.4">
      <c r="D4967" s="10"/>
    </row>
    <row r="4968" spans="4:4" x14ac:dyDescent="0.4">
      <c r="D4968" s="10"/>
    </row>
    <row r="4969" spans="4:4" x14ac:dyDescent="0.4">
      <c r="D4969" s="10"/>
    </row>
    <row r="4970" spans="4:4" x14ac:dyDescent="0.4">
      <c r="D4970" s="10"/>
    </row>
    <row r="4971" spans="4:4" x14ac:dyDescent="0.4">
      <c r="D4971" s="10"/>
    </row>
    <row r="4972" spans="4:4" x14ac:dyDescent="0.4">
      <c r="D4972" s="10"/>
    </row>
    <row r="4973" spans="4:4" x14ac:dyDescent="0.4">
      <c r="D4973" s="10"/>
    </row>
    <row r="4974" spans="4:4" x14ac:dyDescent="0.4">
      <c r="D4974" s="10"/>
    </row>
    <row r="4975" spans="4:4" x14ac:dyDescent="0.4">
      <c r="D4975" s="10"/>
    </row>
    <row r="4976" spans="4:4" x14ac:dyDescent="0.4">
      <c r="D4976" s="10"/>
    </row>
    <row r="4977" spans="4:4" x14ac:dyDescent="0.4">
      <c r="D4977" s="10"/>
    </row>
    <row r="4978" spans="4:4" x14ac:dyDescent="0.4">
      <c r="D4978" s="10"/>
    </row>
    <row r="4979" spans="4:4" x14ac:dyDescent="0.4">
      <c r="D4979" s="10"/>
    </row>
    <row r="4980" spans="4:4" x14ac:dyDescent="0.4">
      <c r="D4980" s="10"/>
    </row>
    <row r="4981" spans="4:4" x14ac:dyDescent="0.4">
      <c r="D4981" s="10"/>
    </row>
    <row r="4982" spans="4:4" x14ac:dyDescent="0.4">
      <c r="D4982" s="10"/>
    </row>
    <row r="4983" spans="4:4" x14ac:dyDescent="0.4">
      <c r="D4983" s="10"/>
    </row>
    <row r="4984" spans="4:4" x14ac:dyDescent="0.4">
      <c r="D4984" s="10"/>
    </row>
    <row r="4985" spans="4:4" x14ac:dyDescent="0.4">
      <c r="D4985" s="10"/>
    </row>
    <row r="4986" spans="4:4" x14ac:dyDescent="0.4">
      <c r="D4986" s="10"/>
    </row>
    <row r="4987" spans="4:4" x14ac:dyDescent="0.4">
      <c r="D4987" s="10"/>
    </row>
    <row r="4988" spans="4:4" x14ac:dyDescent="0.4">
      <c r="D4988" s="10"/>
    </row>
    <row r="4989" spans="4:4" x14ac:dyDescent="0.4">
      <c r="D4989" s="10"/>
    </row>
    <row r="4990" spans="4:4" x14ac:dyDescent="0.4">
      <c r="D4990" s="10"/>
    </row>
    <row r="4991" spans="4:4" x14ac:dyDescent="0.4">
      <c r="D4991" s="10"/>
    </row>
    <row r="4992" spans="4:4" x14ac:dyDescent="0.4">
      <c r="D4992" s="10"/>
    </row>
    <row r="4993" spans="4:4" x14ac:dyDescent="0.4">
      <c r="D4993" s="10"/>
    </row>
    <row r="4994" spans="4:4" x14ac:dyDescent="0.4">
      <c r="D4994" s="10"/>
    </row>
    <row r="4995" spans="4:4" x14ac:dyDescent="0.4">
      <c r="D4995" s="10"/>
    </row>
    <row r="4996" spans="4:4" x14ac:dyDescent="0.4">
      <c r="D4996" s="10"/>
    </row>
    <row r="4997" spans="4:4" x14ac:dyDescent="0.4">
      <c r="D4997" s="10"/>
    </row>
    <row r="4998" spans="4:4" x14ac:dyDescent="0.4">
      <c r="D4998" s="10"/>
    </row>
    <row r="4999" spans="4:4" x14ac:dyDescent="0.4">
      <c r="D4999" s="10"/>
    </row>
    <row r="5000" spans="4:4" x14ac:dyDescent="0.4">
      <c r="D5000" s="10"/>
    </row>
  </sheetData>
  <sheetProtection algorithmName="SHA-512" hashValue="W1Ry1Dy8deuzRCbKDslxxZdQ2PCFmFdxVZpMjTb1r+bXTfWToMDXi6lif4Q4fJ4f9Qm2UnbW9WVSqYTq3Wnn+w==" saltValue="1avt8Qep/BiR4mGNSQVmYg==" spinCount="100000" sheet="1"/>
  <mergeCells count="25">
    <mergeCell ref="C41:G41"/>
    <mergeCell ref="C29:G29"/>
    <mergeCell ref="C31:G31"/>
    <mergeCell ref="C33:G33"/>
    <mergeCell ref="C35:G35"/>
    <mergeCell ref="C36:G36"/>
    <mergeCell ref="C38:G38"/>
    <mergeCell ref="C23:G23"/>
    <mergeCell ref="C24:G24"/>
    <mergeCell ref="C25:G25"/>
    <mergeCell ref="C26:G26"/>
    <mergeCell ref="C27:G27"/>
    <mergeCell ref="C28:G28"/>
    <mergeCell ref="C13:G13"/>
    <mergeCell ref="C15:G15"/>
    <mergeCell ref="C18:G18"/>
    <mergeCell ref="C19:G19"/>
    <mergeCell ref="C21:G21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6308-1C81-4F7D-B4BA-AB31124A234C}">
  <sheetPr>
    <outlinePr summaryBelow="0"/>
  </sheetPr>
  <dimension ref="A1:BH5000"/>
  <sheetViews>
    <sheetView workbookViewId="0">
      <pane xSplit="2" topLeftCell="C1" activePane="topRight" state="frozen"/>
      <selection activeCell="A8" sqref="A8"/>
      <selection pane="topRight" activeCell="C22" sqref="C22"/>
    </sheetView>
  </sheetViews>
  <sheetFormatPr defaultRowHeight="12.3" outlineLevelRow="1" x14ac:dyDescent="0.4"/>
  <cols>
    <col min="1" max="1" width="3.33203125" customWidth="1"/>
    <col min="2" max="2" width="12.44140625" style="179" customWidth="1"/>
    <col min="3" max="3" width="63.1640625" style="179" customWidth="1"/>
    <col min="4" max="4" width="4.77734375" customWidth="1"/>
    <col min="5" max="5" width="10.44140625" customWidth="1"/>
    <col min="6" max="6" width="9.77734375" customWidth="1"/>
    <col min="7" max="7" width="12.60937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09375" customWidth="1"/>
  </cols>
  <sheetData>
    <row r="1" spans="1:60" ht="15.75" customHeight="1" x14ac:dyDescent="0.5">
      <c r="A1" s="199" t="s">
        <v>173</v>
      </c>
      <c r="B1" s="199"/>
      <c r="C1" s="199"/>
      <c r="D1" s="199"/>
      <c r="E1" s="199"/>
      <c r="F1" s="199"/>
      <c r="G1" s="199"/>
      <c r="AG1" t="s">
        <v>88</v>
      </c>
    </row>
    <row r="2" spans="1:60" ht="25" customHeight="1" x14ac:dyDescent="0.4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89</v>
      </c>
    </row>
    <row r="3" spans="1:60" ht="25" customHeight="1" x14ac:dyDescent="0.4">
      <c r="A3" s="200" t="s">
        <v>8</v>
      </c>
      <c r="B3" s="49" t="s">
        <v>56</v>
      </c>
      <c r="C3" s="203" t="s">
        <v>45</v>
      </c>
      <c r="D3" s="201"/>
      <c r="E3" s="201"/>
      <c r="F3" s="201"/>
      <c r="G3" s="202"/>
      <c r="AC3" s="179" t="s">
        <v>89</v>
      </c>
      <c r="AG3" t="s">
        <v>91</v>
      </c>
    </row>
    <row r="4" spans="1:60" ht="25" customHeight="1" x14ac:dyDescent="0.4">
      <c r="A4" s="204" t="s">
        <v>9</v>
      </c>
      <c r="B4" s="205" t="s">
        <v>53</v>
      </c>
      <c r="C4" s="206" t="s">
        <v>57</v>
      </c>
      <c r="D4" s="207"/>
      <c r="E4" s="207"/>
      <c r="F4" s="207"/>
      <c r="G4" s="208"/>
      <c r="AG4" t="s">
        <v>92</v>
      </c>
    </row>
    <row r="5" spans="1:60" x14ac:dyDescent="0.4">
      <c r="D5" s="10"/>
    </row>
    <row r="6" spans="1:60" ht="36.9" x14ac:dyDescent="0.4">
      <c r="A6" s="210" t="s">
        <v>93</v>
      </c>
      <c r="B6" s="212" t="s">
        <v>94</v>
      </c>
      <c r="C6" s="212" t="s">
        <v>95</v>
      </c>
      <c r="D6" s="211" t="s">
        <v>96</v>
      </c>
      <c r="E6" s="210" t="s">
        <v>97</v>
      </c>
      <c r="F6" s="209" t="s">
        <v>98</v>
      </c>
      <c r="G6" s="210" t="s">
        <v>29</v>
      </c>
      <c r="H6" s="213" t="s">
        <v>30</v>
      </c>
      <c r="I6" s="213" t="s">
        <v>99</v>
      </c>
      <c r="J6" s="213" t="s">
        <v>31</v>
      </c>
      <c r="K6" s="213" t="s">
        <v>100</v>
      </c>
      <c r="L6" s="213" t="s">
        <v>101</v>
      </c>
      <c r="M6" s="213" t="s">
        <v>102</v>
      </c>
      <c r="N6" s="213" t="s">
        <v>103</v>
      </c>
      <c r="O6" s="213" t="s">
        <v>104</v>
      </c>
      <c r="P6" s="213" t="s">
        <v>105</v>
      </c>
      <c r="Q6" s="213" t="s">
        <v>106</v>
      </c>
      <c r="R6" s="213" t="s">
        <v>107</v>
      </c>
      <c r="S6" s="213" t="s">
        <v>108</v>
      </c>
      <c r="T6" s="213" t="s">
        <v>109</v>
      </c>
      <c r="U6" s="213" t="s">
        <v>110</v>
      </c>
      <c r="V6" s="213" t="s">
        <v>111</v>
      </c>
      <c r="W6" s="213" t="s">
        <v>112</v>
      </c>
      <c r="X6" s="213" t="s">
        <v>113</v>
      </c>
    </row>
    <row r="7" spans="1:60" hidden="1" x14ac:dyDescent="0.4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4">
      <c r="A8" s="225" t="s">
        <v>114</v>
      </c>
      <c r="B8" s="226" t="s">
        <v>53</v>
      </c>
      <c r="C8" s="249" t="s">
        <v>66</v>
      </c>
      <c r="D8" s="227"/>
      <c r="E8" s="228"/>
      <c r="F8" s="229"/>
      <c r="G8" s="229">
        <f>SUMIF(AG9:AG62,"&lt;&gt;NOR",G9:G62)</f>
        <v>0</v>
      </c>
      <c r="H8" s="229"/>
      <c r="I8" s="229">
        <f>SUM(I9:I62)</f>
        <v>0</v>
      </c>
      <c r="J8" s="229"/>
      <c r="K8" s="229">
        <f>SUM(K9:K62)</f>
        <v>0</v>
      </c>
      <c r="L8" s="229"/>
      <c r="M8" s="229">
        <f>SUM(M9:M62)</f>
        <v>0</v>
      </c>
      <c r="N8" s="229"/>
      <c r="O8" s="229">
        <f>SUM(O9:O62)</f>
        <v>47.83</v>
      </c>
      <c r="P8" s="229"/>
      <c r="Q8" s="229">
        <f>SUM(Q9:Q62)</f>
        <v>247.82999999999998</v>
      </c>
      <c r="R8" s="229"/>
      <c r="S8" s="229"/>
      <c r="T8" s="230"/>
      <c r="U8" s="224"/>
      <c r="V8" s="224">
        <f>SUM(V9:V62)</f>
        <v>166.04999999999998</v>
      </c>
      <c r="W8" s="224"/>
      <c r="X8" s="224"/>
      <c r="AG8" t="s">
        <v>115</v>
      </c>
    </row>
    <row r="9" spans="1:60" outlineLevel="1" x14ac:dyDescent="0.4">
      <c r="A9" s="231">
        <v>1</v>
      </c>
      <c r="B9" s="232" t="s">
        <v>174</v>
      </c>
      <c r="C9" s="250" t="s">
        <v>175</v>
      </c>
      <c r="D9" s="233" t="s">
        <v>176</v>
      </c>
      <c r="E9" s="234">
        <v>149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0.27</v>
      </c>
      <c r="Q9" s="236">
        <f>ROUND(E9*P9,2)</f>
        <v>40.229999999999997</v>
      </c>
      <c r="R9" s="236" t="s">
        <v>177</v>
      </c>
      <c r="S9" s="236" t="s">
        <v>119</v>
      </c>
      <c r="T9" s="237" t="s">
        <v>119</v>
      </c>
      <c r="U9" s="223">
        <v>0.12</v>
      </c>
      <c r="V9" s="223">
        <f>ROUND(E9*U9,2)</f>
        <v>17.88</v>
      </c>
      <c r="W9" s="223"/>
      <c r="X9" s="223" t="s">
        <v>135</v>
      </c>
      <c r="Y9" s="214"/>
      <c r="Z9" s="214"/>
      <c r="AA9" s="214"/>
      <c r="AB9" s="214"/>
      <c r="AC9" s="214"/>
      <c r="AD9" s="214"/>
      <c r="AE9" s="214"/>
      <c r="AF9" s="214"/>
      <c r="AG9" s="214" t="s">
        <v>136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4">
      <c r="A10" s="221"/>
      <c r="B10" s="222"/>
      <c r="C10" s="260" t="s">
        <v>178</v>
      </c>
      <c r="D10" s="259"/>
      <c r="E10" s="259"/>
      <c r="F10" s="259"/>
      <c r="G10" s="25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179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39" t="str">
        <f>C10</f>
        <v>s vybouráním lože, s přemístěním hmot na skládku na vzdálenost do 3 m nebo naložením na dopravní prostředek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4">
      <c r="A11" s="221"/>
      <c r="B11" s="222"/>
      <c r="C11" s="261" t="s">
        <v>180</v>
      </c>
      <c r="D11" s="257"/>
      <c r="E11" s="258">
        <v>149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4"/>
      <c r="Z11" s="214"/>
      <c r="AA11" s="214"/>
      <c r="AB11" s="214"/>
      <c r="AC11" s="214"/>
      <c r="AD11" s="214"/>
      <c r="AE11" s="214"/>
      <c r="AF11" s="214"/>
      <c r="AG11" s="214" t="s">
        <v>181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4">
      <c r="A12" s="231">
        <v>2</v>
      </c>
      <c r="B12" s="232" t="s">
        <v>182</v>
      </c>
      <c r="C12" s="250" t="s">
        <v>183</v>
      </c>
      <c r="D12" s="233" t="s">
        <v>184</v>
      </c>
      <c r="E12" s="234">
        <v>253.2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185</v>
      </c>
      <c r="S12" s="236" t="s">
        <v>119</v>
      </c>
      <c r="T12" s="237" t="s">
        <v>119</v>
      </c>
      <c r="U12" s="223">
        <v>0.02</v>
      </c>
      <c r="V12" s="223">
        <f>ROUND(E12*U12,2)</f>
        <v>5.0599999999999996</v>
      </c>
      <c r="W12" s="223"/>
      <c r="X12" s="223" t="s">
        <v>135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136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4">
      <c r="A13" s="221"/>
      <c r="B13" s="222"/>
      <c r="C13" s="260" t="s">
        <v>186</v>
      </c>
      <c r="D13" s="259"/>
      <c r="E13" s="259"/>
      <c r="F13" s="259"/>
      <c r="G13" s="259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4"/>
      <c r="Z13" s="214"/>
      <c r="AA13" s="214"/>
      <c r="AB13" s="214"/>
      <c r="AC13" s="214"/>
      <c r="AD13" s="214"/>
      <c r="AE13" s="214"/>
      <c r="AF13" s="214"/>
      <c r="AG13" s="214" t="s">
        <v>179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4">
      <c r="A14" s="221"/>
      <c r="B14" s="222"/>
      <c r="C14" s="261" t="s">
        <v>187</v>
      </c>
      <c r="D14" s="257"/>
      <c r="E14" s="258">
        <v>253.2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4"/>
      <c r="Z14" s="214"/>
      <c r="AA14" s="214"/>
      <c r="AB14" s="214"/>
      <c r="AC14" s="214"/>
      <c r="AD14" s="214"/>
      <c r="AE14" s="214"/>
      <c r="AF14" s="214"/>
      <c r="AG14" s="214" t="s">
        <v>181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.399999999999999" outlineLevel="1" x14ac:dyDescent="0.4">
      <c r="A15" s="231">
        <v>3</v>
      </c>
      <c r="B15" s="232" t="s">
        <v>188</v>
      </c>
      <c r="C15" s="250" t="s">
        <v>189</v>
      </c>
      <c r="D15" s="233" t="s">
        <v>184</v>
      </c>
      <c r="E15" s="234">
        <v>390.25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0.22</v>
      </c>
      <c r="Q15" s="236">
        <f>ROUND(E15*P15,2)</f>
        <v>85.86</v>
      </c>
      <c r="R15" s="236" t="s">
        <v>177</v>
      </c>
      <c r="S15" s="236" t="s">
        <v>119</v>
      </c>
      <c r="T15" s="237" t="s">
        <v>119</v>
      </c>
      <c r="U15" s="223">
        <v>0.12</v>
      </c>
      <c r="V15" s="223">
        <f>ROUND(E15*U15,2)</f>
        <v>46.83</v>
      </c>
      <c r="W15" s="223"/>
      <c r="X15" s="223" t="s">
        <v>135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136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0.7" outlineLevel="1" x14ac:dyDescent="0.4">
      <c r="A16" s="221"/>
      <c r="B16" s="222"/>
      <c r="C16" s="260" t="s">
        <v>190</v>
      </c>
      <c r="D16" s="259"/>
      <c r="E16" s="259"/>
      <c r="F16" s="259"/>
      <c r="G16" s="259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4"/>
      <c r="Z16" s="214"/>
      <c r="AA16" s="214"/>
      <c r="AB16" s="214"/>
      <c r="AC16" s="214"/>
      <c r="AD16" s="214"/>
      <c r="AE16" s="214"/>
      <c r="AF16" s="214"/>
      <c r="AG16" s="214" t="s">
        <v>179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39" t="str">
        <f>C16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6" s="214"/>
      <c r="BC16" s="214"/>
      <c r="BD16" s="214"/>
      <c r="BE16" s="214"/>
      <c r="BF16" s="214"/>
      <c r="BG16" s="214"/>
      <c r="BH16" s="214"/>
    </row>
    <row r="17" spans="1:60" outlineLevel="1" x14ac:dyDescent="0.4">
      <c r="A17" s="221"/>
      <c r="B17" s="222"/>
      <c r="C17" s="261" t="s">
        <v>191</v>
      </c>
      <c r="D17" s="257"/>
      <c r="E17" s="258">
        <v>390.25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4"/>
      <c r="Z17" s="214"/>
      <c r="AA17" s="214"/>
      <c r="AB17" s="214"/>
      <c r="AC17" s="214"/>
      <c r="AD17" s="214"/>
      <c r="AE17" s="214"/>
      <c r="AF17" s="214"/>
      <c r="AG17" s="214" t="s">
        <v>181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4">
      <c r="A18" s="241">
        <v>4</v>
      </c>
      <c r="B18" s="242" t="s">
        <v>192</v>
      </c>
      <c r="C18" s="253" t="s">
        <v>193</v>
      </c>
      <c r="D18" s="243" t="s">
        <v>184</v>
      </c>
      <c r="E18" s="244">
        <v>70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119</v>
      </c>
      <c r="T18" s="247" t="s">
        <v>119</v>
      </c>
      <c r="U18" s="223">
        <v>0.09</v>
      </c>
      <c r="V18" s="223">
        <f>ROUND(E18*U18,2)</f>
        <v>6.3</v>
      </c>
      <c r="W18" s="223"/>
      <c r="X18" s="223" t="s">
        <v>135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136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0.399999999999999" outlineLevel="1" x14ac:dyDescent="0.4">
      <c r="A19" s="231">
        <v>5</v>
      </c>
      <c r="B19" s="232" t="s">
        <v>194</v>
      </c>
      <c r="C19" s="250" t="s">
        <v>195</v>
      </c>
      <c r="D19" s="233" t="s">
        <v>184</v>
      </c>
      <c r="E19" s="234">
        <v>70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 t="s">
        <v>185</v>
      </c>
      <c r="S19" s="236" t="s">
        <v>119</v>
      </c>
      <c r="T19" s="237" t="s">
        <v>119</v>
      </c>
      <c r="U19" s="223">
        <v>0.13</v>
      </c>
      <c r="V19" s="223">
        <f>ROUND(E19*U19,2)</f>
        <v>9.1</v>
      </c>
      <c r="W19" s="223"/>
      <c r="X19" s="223" t="s">
        <v>135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136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4">
      <c r="A20" s="221"/>
      <c r="B20" s="222"/>
      <c r="C20" s="260" t="s">
        <v>196</v>
      </c>
      <c r="D20" s="259"/>
      <c r="E20" s="259"/>
      <c r="F20" s="259"/>
      <c r="G20" s="259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4"/>
      <c r="Z20" s="214"/>
      <c r="AA20" s="214"/>
      <c r="AB20" s="214"/>
      <c r="AC20" s="214"/>
      <c r="AD20" s="214"/>
      <c r="AE20" s="214"/>
      <c r="AF20" s="214"/>
      <c r="AG20" s="214" t="s">
        <v>179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39" t="str">
        <f>C20</f>
        <v>s případným nutným přemístěním hromad nebo dočasných skládek na místo potřeby ze vzdálenosti do 30 m, v rovině nebo ve svahu do 1 : 5,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4">
      <c r="A21" s="231">
        <v>6</v>
      </c>
      <c r="B21" s="232" t="s">
        <v>197</v>
      </c>
      <c r="C21" s="250" t="s">
        <v>198</v>
      </c>
      <c r="D21" s="233" t="s">
        <v>199</v>
      </c>
      <c r="E21" s="234">
        <v>7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1.67</v>
      </c>
      <c r="O21" s="236">
        <f>ROUND(E21*N21,2)</f>
        <v>11.69</v>
      </c>
      <c r="P21" s="236">
        <v>0</v>
      </c>
      <c r="Q21" s="236">
        <f>ROUND(E21*P21,2)</f>
        <v>0</v>
      </c>
      <c r="R21" s="236" t="s">
        <v>200</v>
      </c>
      <c r="S21" s="236" t="s">
        <v>119</v>
      </c>
      <c r="T21" s="237" t="s">
        <v>119</v>
      </c>
      <c r="U21" s="223">
        <v>0</v>
      </c>
      <c r="V21" s="223">
        <f>ROUND(E21*U21,2)</f>
        <v>0</v>
      </c>
      <c r="W21" s="223"/>
      <c r="X21" s="223" t="s">
        <v>201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202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4">
      <c r="A22" s="221"/>
      <c r="B22" s="222"/>
      <c r="C22" s="261" t="s">
        <v>203</v>
      </c>
      <c r="D22" s="257"/>
      <c r="E22" s="258">
        <v>7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4"/>
      <c r="Z22" s="214"/>
      <c r="AA22" s="214"/>
      <c r="AB22" s="214"/>
      <c r="AC22" s="214"/>
      <c r="AD22" s="214"/>
      <c r="AE22" s="214"/>
      <c r="AF22" s="214"/>
      <c r="AG22" s="214" t="s">
        <v>181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4">
      <c r="A23" s="241">
        <v>7</v>
      </c>
      <c r="B23" s="242" t="s">
        <v>204</v>
      </c>
      <c r="C23" s="253" t="s">
        <v>205</v>
      </c>
      <c r="D23" s="243" t="s">
        <v>184</v>
      </c>
      <c r="E23" s="244">
        <v>70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119</v>
      </c>
      <c r="T23" s="247" t="s">
        <v>119</v>
      </c>
      <c r="U23" s="223">
        <v>2.1000000000000001E-2</v>
      </c>
      <c r="V23" s="223">
        <f>ROUND(E23*U23,2)</f>
        <v>1.47</v>
      </c>
      <c r="W23" s="223"/>
      <c r="X23" s="223" t="s">
        <v>135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136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4">
      <c r="A24" s="241">
        <v>8</v>
      </c>
      <c r="B24" s="242" t="s">
        <v>206</v>
      </c>
      <c r="C24" s="253" t="s">
        <v>207</v>
      </c>
      <c r="D24" s="243" t="s">
        <v>184</v>
      </c>
      <c r="E24" s="244">
        <v>70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 t="s">
        <v>208</v>
      </c>
      <c r="S24" s="246" t="s">
        <v>119</v>
      </c>
      <c r="T24" s="247" t="s">
        <v>119</v>
      </c>
      <c r="U24" s="223">
        <v>1.4999999999999999E-2</v>
      </c>
      <c r="V24" s="223">
        <f>ROUND(E24*U24,2)</f>
        <v>1.05</v>
      </c>
      <c r="W24" s="223"/>
      <c r="X24" s="223" t="s">
        <v>135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136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4">
      <c r="A25" s="241">
        <v>9</v>
      </c>
      <c r="B25" s="242" t="s">
        <v>209</v>
      </c>
      <c r="C25" s="253" t="s">
        <v>210</v>
      </c>
      <c r="D25" s="243" t="s">
        <v>184</v>
      </c>
      <c r="E25" s="244">
        <v>70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 t="s">
        <v>208</v>
      </c>
      <c r="S25" s="246" t="s">
        <v>119</v>
      </c>
      <c r="T25" s="247" t="s">
        <v>119</v>
      </c>
      <c r="U25" s="223">
        <v>1E-3</v>
      </c>
      <c r="V25" s="223">
        <f>ROUND(E25*U25,2)</f>
        <v>7.0000000000000007E-2</v>
      </c>
      <c r="W25" s="223"/>
      <c r="X25" s="223" t="s">
        <v>135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136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4">
      <c r="A26" s="231">
        <v>10</v>
      </c>
      <c r="B26" s="232" t="s">
        <v>211</v>
      </c>
      <c r="C26" s="250" t="s">
        <v>212</v>
      </c>
      <c r="D26" s="233" t="s">
        <v>213</v>
      </c>
      <c r="E26" s="234">
        <v>1.75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1E-3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200</v>
      </c>
      <c r="S26" s="236" t="s">
        <v>119</v>
      </c>
      <c r="T26" s="237" t="s">
        <v>119</v>
      </c>
      <c r="U26" s="223">
        <v>0</v>
      </c>
      <c r="V26" s="223">
        <f>ROUND(E26*U26,2)</f>
        <v>0</v>
      </c>
      <c r="W26" s="223"/>
      <c r="X26" s="223" t="s">
        <v>201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202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4">
      <c r="A27" s="221"/>
      <c r="B27" s="222"/>
      <c r="C27" s="261" t="s">
        <v>214</v>
      </c>
      <c r="D27" s="257"/>
      <c r="E27" s="258">
        <v>1.75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4"/>
      <c r="Z27" s="214"/>
      <c r="AA27" s="214"/>
      <c r="AB27" s="214"/>
      <c r="AC27" s="214"/>
      <c r="AD27" s="214"/>
      <c r="AE27" s="214"/>
      <c r="AF27" s="214"/>
      <c r="AG27" s="214" t="s">
        <v>181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0.399999999999999" outlineLevel="1" x14ac:dyDescent="0.4">
      <c r="A28" s="231">
        <v>11</v>
      </c>
      <c r="B28" s="232" t="s">
        <v>215</v>
      </c>
      <c r="C28" s="250" t="s">
        <v>216</v>
      </c>
      <c r="D28" s="233" t="s">
        <v>184</v>
      </c>
      <c r="E28" s="234">
        <v>16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0.28799999999999998</v>
      </c>
      <c r="Q28" s="236">
        <f>ROUND(E28*P28,2)</f>
        <v>4.6100000000000003</v>
      </c>
      <c r="R28" s="236" t="s">
        <v>177</v>
      </c>
      <c r="S28" s="236" t="s">
        <v>119</v>
      </c>
      <c r="T28" s="237" t="s">
        <v>119</v>
      </c>
      <c r="U28" s="223">
        <v>3.5999999999999997E-2</v>
      </c>
      <c r="V28" s="223">
        <f>ROUND(E28*U28,2)</f>
        <v>0.57999999999999996</v>
      </c>
      <c r="W28" s="223"/>
      <c r="X28" s="223" t="s">
        <v>135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136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4">
      <c r="A29" s="221"/>
      <c r="B29" s="222"/>
      <c r="C29" s="261" t="s">
        <v>217</v>
      </c>
      <c r="D29" s="257"/>
      <c r="E29" s="258">
        <v>16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4"/>
      <c r="Z29" s="214"/>
      <c r="AA29" s="214"/>
      <c r="AB29" s="214"/>
      <c r="AC29" s="214"/>
      <c r="AD29" s="214"/>
      <c r="AE29" s="214"/>
      <c r="AF29" s="214"/>
      <c r="AG29" s="214" t="s">
        <v>181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.399999999999999" outlineLevel="1" x14ac:dyDescent="0.4">
      <c r="A30" s="241">
        <v>12</v>
      </c>
      <c r="B30" s="242" t="s">
        <v>218</v>
      </c>
      <c r="C30" s="253" t="s">
        <v>219</v>
      </c>
      <c r="D30" s="243" t="s">
        <v>184</v>
      </c>
      <c r="E30" s="244">
        <v>155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0.46200000000000002</v>
      </c>
      <c r="Q30" s="246">
        <f>ROUND(E30*P30,2)</f>
        <v>71.61</v>
      </c>
      <c r="R30" s="246" t="s">
        <v>177</v>
      </c>
      <c r="S30" s="246" t="s">
        <v>119</v>
      </c>
      <c r="T30" s="247" t="s">
        <v>119</v>
      </c>
      <c r="U30" s="223">
        <v>7.0000000000000007E-2</v>
      </c>
      <c r="V30" s="223">
        <f>ROUND(E30*U30,2)</f>
        <v>10.85</v>
      </c>
      <c r="W30" s="223"/>
      <c r="X30" s="223" t="s">
        <v>135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136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0.399999999999999" outlineLevel="1" x14ac:dyDescent="0.4">
      <c r="A31" s="241">
        <v>13</v>
      </c>
      <c r="B31" s="242" t="s">
        <v>220</v>
      </c>
      <c r="C31" s="253" t="s">
        <v>221</v>
      </c>
      <c r="D31" s="243" t="s">
        <v>184</v>
      </c>
      <c r="E31" s="244">
        <v>16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0.44</v>
      </c>
      <c r="Q31" s="246">
        <f>ROUND(E31*P31,2)</f>
        <v>7.04</v>
      </c>
      <c r="R31" s="246" t="s">
        <v>177</v>
      </c>
      <c r="S31" s="246" t="s">
        <v>119</v>
      </c>
      <c r="T31" s="247" t="s">
        <v>119</v>
      </c>
      <c r="U31" s="223">
        <v>7.2999999999999995E-2</v>
      </c>
      <c r="V31" s="223">
        <f>ROUND(E31*U31,2)</f>
        <v>1.17</v>
      </c>
      <c r="W31" s="223"/>
      <c r="X31" s="223" t="s">
        <v>135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136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.399999999999999" outlineLevel="1" x14ac:dyDescent="0.4">
      <c r="A32" s="231">
        <v>14</v>
      </c>
      <c r="B32" s="232" t="s">
        <v>222</v>
      </c>
      <c r="C32" s="250" t="s">
        <v>223</v>
      </c>
      <c r="D32" s="233" t="s">
        <v>184</v>
      </c>
      <c r="E32" s="234">
        <v>171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0.22500000000000001</v>
      </c>
      <c r="Q32" s="236">
        <f>ROUND(E32*P32,2)</f>
        <v>38.479999999999997</v>
      </c>
      <c r="R32" s="236" t="s">
        <v>177</v>
      </c>
      <c r="S32" s="236" t="s">
        <v>119</v>
      </c>
      <c r="T32" s="237" t="s">
        <v>119</v>
      </c>
      <c r="U32" s="223">
        <v>0.14000000000000001</v>
      </c>
      <c r="V32" s="223">
        <f>ROUND(E32*U32,2)</f>
        <v>23.94</v>
      </c>
      <c r="W32" s="223"/>
      <c r="X32" s="223" t="s">
        <v>135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136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4">
      <c r="A33" s="221"/>
      <c r="B33" s="222"/>
      <c r="C33" s="260" t="s">
        <v>224</v>
      </c>
      <c r="D33" s="259"/>
      <c r="E33" s="259"/>
      <c r="F33" s="259"/>
      <c r="G33" s="259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4"/>
      <c r="Z33" s="214"/>
      <c r="AA33" s="214"/>
      <c r="AB33" s="214"/>
      <c r="AC33" s="214"/>
      <c r="AD33" s="214"/>
      <c r="AE33" s="214"/>
      <c r="AF33" s="214"/>
      <c r="AG33" s="214" t="s">
        <v>179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4">
      <c r="A34" s="221"/>
      <c r="B34" s="222"/>
      <c r="C34" s="261" t="s">
        <v>225</v>
      </c>
      <c r="D34" s="257"/>
      <c r="E34" s="258">
        <v>171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4"/>
      <c r="Z34" s="214"/>
      <c r="AA34" s="214"/>
      <c r="AB34" s="214"/>
      <c r="AC34" s="214"/>
      <c r="AD34" s="214"/>
      <c r="AE34" s="214"/>
      <c r="AF34" s="214"/>
      <c r="AG34" s="214" t="s">
        <v>181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4">
      <c r="A35" s="231">
        <v>15</v>
      </c>
      <c r="B35" s="232" t="s">
        <v>226</v>
      </c>
      <c r="C35" s="250" t="s">
        <v>227</v>
      </c>
      <c r="D35" s="233" t="s">
        <v>199</v>
      </c>
      <c r="E35" s="234">
        <v>46.65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 t="s">
        <v>185</v>
      </c>
      <c r="S35" s="236" t="s">
        <v>119</v>
      </c>
      <c r="T35" s="237" t="s">
        <v>119</v>
      </c>
      <c r="U35" s="223">
        <v>0.22</v>
      </c>
      <c r="V35" s="223">
        <f>ROUND(E35*U35,2)</f>
        <v>10.26</v>
      </c>
      <c r="W35" s="223"/>
      <c r="X35" s="223" t="s">
        <v>135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136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4">
      <c r="A36" s="221"/>
      <c r="B36" s="222"/>
      <c r="C36" s="260" t="s">
        <v>228</v>
      </c>
      <c r="D36" s="259"/>
      <c r="E36" s="259"/>
      <c r="F36" s="259"/>
      <c r="G36" s="259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4"/>
      <c r="Z36" s="214"/>
      <c r="AA36" s="214"/>
      <c r="AB36" s="214"/>
      <c r="AC36" s="214"/>
      <c r="AD36" s="214"/>
      <c r="AE36" s="214"/>
      <c r="AF36" s="214"/>
      <c r="AG36" s="214" t="s">
        <v>179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39" t="str">
        <f>C36</f>
        <v>s přemístěním výkopku v příčných profilech na vzdálenost do 15 m nebo s naložením na dopravní prostředek.</v>
      </c>
      <c r="BB36" s="214"/>
      <c r="BC36" s="214"/>
      <c r="BD36" s="214"/>
      <c r="BE36" s="214"/>
      <c r="BF36" s="214"/>
      <c r="BG36" s="214"/>
      <c r="BH36" s="214"/>
    </row>
    <row r="37" spans="1:60" outlineLevel="1" x14ac:dyDescent="0.4">
      <c r="A37" s="221"/>
      <c r="B37" s="222"/>
      <c r="C37" s="261" t="s">
        <v>229</v>
      </c>
      <c r="D37" s="257"/>
      <c r="E37" s="258">
        <v>16.2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4"/>
      <c r="Z37" s="214"/>
      <c r="AA37" s="214"/>
      <c r="AB37" s="214"/>
      <c r="AC37" s="214"/>
      <c r="AD37" s="214"/>
      <c r="AE37" s="214"/>
      <c r="AF37" s="214"/>
      <c r="AG37" s="214" t="s">
        <v>181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4">
      <c r="A38" s="221"/>
      <c r="B38" s="222"/>
      <c r="C38" s="261" t="s">
        <v>230</v>
      </c>
      <c r="D38" s="257"/>
      <c r="E38" s="258">
        <v>30.45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4"/>
      <c r="Z38" s="214"/>
      <c r="AA38" s="214"/>
      <c r="AB38" s="214"/>
      <c r="AC38" s="214"/>
      <c r="AD38" s="214"/>
      <c r="AE38" s="214"/>
      <c r="AF38" s="214"/>
      <c r="AG38" s="214" t="s">
        <v>181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0.399999999999999" outlineLevel="1" x14ac:dyDescent="0.4">
      <c r="A39" s="231">
        <v>16</v>
      </c>
      <c r="B39" s="232" t="s">
        <v>231</v>
      </c>
      <c r="C39" s="250" t="s">
        <v>232</v>
      </c>
      <c r="D39" s="233" t="s">
        <v>199</v>
      </c>
      <c r="E39" s="234">
        <v>68.05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 t="s">
        <v>185</v>
      </c>
      <c r="S39" s="236" t="s">
        <v>119</v>
      </c>
      <c r="T39" s="237" t="s">
        <v>119</v>
      </c>
      <c r="U39" s="223">
        <v>0.05</v>
      </c>
      <c r="V39" s="223">
        <f>ROUND(E39*U39,2)</f>
        <v>3.4</v>
      </c>
      <c r="W39" s="223"/>
      <c r="X39" s="223" t="s">
        <v>135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136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4">
      <c r="A40" s="221"/>
      <c r="B40" s="222"/>
      <c r="C40" s="261" t="s">
        <v>233</v>
      </c>
      <c r="D40" s="257"/>
      <c r="E40" s="258">
        <v>68.05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4"/>
      <c r="Z40" s="214"/>
      <c r="AA40" s="214"/>
      <c r="AB40" s="214"/>
      <c r="AC40" s="214"/>
      <c r="AD40" s="214"/>
      <c r="AE40" s="214"/>
      <c r="AF40" s="214"/>
      <c r="AG40" s="214" t="s">
        <v>181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4">
      <c r="A41" s="231">
        <v>17</v>
      </c>
      <c r="B41" s="232" t="s">
        <v>234</v>
      </c>
      <c r="C41" s="250" t="s">
        <v>235</v>
      </c>
      <c r="D41" s="233" t="s">
        <v>199</v>
      </c>
      <c r="E41" s="234">
        <v>68.05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 t="s">
        <v>185</v>
      </c>
      <c r="S41" s="236" t="s">
        <v>119</v>
      </c>
      <c r="T41" s="237" t="s">
        <v>119</v>
      </c>
      <c r="U41" s="223">
        <v>0.01</v>
      </c>
      <c r="V41" s="223">
        <f>ROUND(E41*U41,2)</f>
        <v>0.68</v>
      </c>
      <c r="W41" s="223"/>
      <c r="X41" s="223" t="s">
        <v>135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136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4">
      <c r="A42" s="221"/>
      <c r="B42" s="222"/>
      <c r="C42" s="260" t="s">
        <v>236</v>
      </c>
      <c r="D42" s="259"/>
      <c r="E42" s="259"/>
      <c r="F42" s="259"/>
      <c r="G42" s="259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4"/>
      <c r="Z42" s="214"/>
      <c r="AA42" s="214"/>
      <c r="AB42" s="214"/>
      <c r="AC42" s="214"/>
      <c r="AD42" s="214"/>
      <c r="AE42" s="214"/>
      <c r="AF42" s="214"/>
      <c r="AG42" s="214" t="s">
        <v>179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39" t="str">
        <f>C42</f>
        <v>po suchu, bez ohledu na druh dopravního prostředku, bez naložení výkopku, avšak se složením bez rozhrnutí,</v>
      </c>
      <c r="BB42" s="214"/>
      <c r="BC42" s="214"/>
      <c r="BD42" s="214"/>
      <c r="BE42" s="214"/>
      <c r="BF42" s="214"/>
      <c r="BG42" s="214"/>
      <c r="BH42" s="214"/>
    </row>
    <row r="43" spans="1:60" outlineLevel="1" x14ac:dyDescent="0.4">
      <c r="A43" s="221"/>
      <c r="B43" s="222"/>
      <c r="C43" s="261" t="s">
        <v>237</v>
      </c>
      <c r="D43" s="257"/>
      <c r="E43" s="258">
        <v>68.05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4"/>
      <c r="Z43" s="214"/>
      <c r="AA43" s="214"/>
      <c r="AB43" s="214"/>
      <c r="AC43" s="214"/>
      <c r="AD43" s="214"/>
      <c r="AE43" s="214"/>
      <c r="AF43" s="214"/>
      <c r="AG43" s="214" t="s">
        <v>181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0.399999999999999" outlineLevel="1" x14ac:dyDescent="0.4">
      <c r="A44" s="241">
        <v>18</v>
      </c>
      <c r="B44" s="242" t="s">
        <v>238</v>
      </c>
      <c r="C44" s="253" t="s">
        <v>239</v>
      </c>
      <c r="D44" s="243" t="s">
        <v>199</v>
      </c>
      <c r="E44" s="244">
        <v>68.05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 t="s">
        <v>185</v>
      </c>
      <c r="S44" s="246" t="s">
        <v>119</v>
      </c>
      <c r="T44" s="247" t="s">
        <v>119</v>
      </c>
      <c r="U44" s="223">
        <v>8.9999999999999993E-3</v>
      </c>
      <c r="V44" s="223">
        <f>ROUND(E44*U44,2)</f>
        <v>0.61</v>
      </c>
      <c r="W44" s="223"/>
      <c r="X44" s="223" t="s">
        <v>135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136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4">
      <c r="A45" s="241">
        <v>19</v>
      </c>
      <c r="B45" s="242" t="s">
        <v>240</v>
      </c>
      <c r="C45" s="253" t="s">
        <v>241</v>
      </c>
      <c r="D45" s="243" t="s">
        <v>199</v>
      </c>
      <c r="E45" s="244">
        <v>68.05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 t="s">
        <v>185</v>
      </c>
      <c r="S45" s="246" t="s">
        <v>119</v>
      </c>
      <c r="T45" s="247" t="s">
        <v>119</v>
      </c>
      <c r="U45" s="223">
        <v>0</v>
      </c>
      <c r="V45" s="223">
        <f>ROUND(E45*U45,2)</f>
        <v>0</v>
      </c>
      <c r="W45" s="223"/>
      <c r="X45" s="223" t="s">
        <v>135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136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4">
      <c r="A46" s="231">
        <v>20</v>
      </c>
      <c r="B46" s="232" t="s">
        <v>242</v>
      </c>
      <c r="C46" s="250" t="s">
        <v>243</v>
      </c>
      <c r="D46" s="233" t="s">
        <v>199</v>
      </c>
      <c r="E46" s="234">
        <v>21.4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185</v>
      </c>
      <c r="S46" s="236" t="s">
        <v>119</v>
      </c>
      <c r="T46" s="237" t="s">
        <v>119</v>
      </c>
      <c r="U46" s="223">
        <v>0.23</v>
      </c>
      <c r="V46" s="223">
        <f>ROUND(E46*U46,2)</f>
        <v>4.92</v>
      </c>
      <c r="W46" s="223"/>
      <c r="X46" s="223" t="s">
        <v>135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136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0.7" outlineLevel="1" x14ac:dyDescent="0.4">
      <c r="A47" s="221"/>
      <c r="B47" s="222"/>
      <c r="C47" s="260" t="s">
        <v>244</v>
      </c>
      <c r="D47" s="259"/>
      <c r="E47" s="259"/>
      <c r="F47" s="259"/>
      <c r="G47" s="259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4"/>
      <c r="Z47" s="214"/>
      <c r="AA47" s="214"/>
      <c r="AB47" s="214"/>
      <c r="AC47" s="214"/>
      <c r="AD47" s="214"/>
      <c r="AE47" s="214"/>
      <c r="AF47" s="214"/>
      <c r="AG47" s="214" t="s">
        <v>179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39" t="str">
        <f>C47</f>
        <v>zapažených i nezapažených s urovnáním dna do předepsaného profilu a spádu, s přehozením výkopku na přilehlém terénu na vzdálenost do 3 m od podélné osy rýhy nebo s naložením výkopku na dopravní prostředek.</v>
      </c>
      <c r="BB47" s="214"/>
      <c r="BC47" s="214"/>
      <c r="BD47" s="214"/>
      <c r="BE47" s="214"/>
      <c r="BF47" s="214"/>
      <c r="BG47" s="214"/>
      <c r="BH47" s="214"/>
    </row>
    <row r="48" spans="1:60" outlineLevel="1" x14ac:dyDescent="0.4">
      <c r="A48" s="221"/>
      <c r="B48" s="222"/>
      <c r="C48" s="261" t="s">
        <v>245</v>
      </c>
      <c r="D48" s="257"/>
      <c r="E48" s="258">
        <v>18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4"/>
      <c r="Z48" s="214"/>
      <c r="AA48" s="214"/>
      <c r="AB48" s="214"/>
      <c r="AC48" s="214"/>
      <c r="AD48" s="214"/>
      <c r="AE48" s="214"/>
      <c r="AF48" s="214"/>
      <c r="AG48" s="214" t="s">
        <v>181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4">
      <c r="A49" s="221"/>
      <c r="B49" s="222"/>
      <c r="C49" s="261" t="s">
        <v>246</v>
      </c>
      <c r="D49" s="257"/>
      <c r="E49" s="258">
        <v>3.4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4"/>
      <c r="Z49" s="214"/>
      <c r="AA49" s="214"/>
      <c r="AB49" s="214"/>
      <c r="AC49" s="214"/>
      <c r="AD49" s="214"/>
      <c r="AE49" s="214"/>
      <c r="AF49" s="214"/>
      <c r="AG49" s="214" t="s">
        <v>181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4">
      <c r="A50" s="231">
        <v>21</v>
      </c>
      <c r="B50" s="232" t="s">
        <v>247</v>
      </c>
      <c r="C50" s="250" t="s">
        <v>248</v>
      </c>
      <c r="D50" s="233" t="s">
        <v>184</v>
      </c>
      <c r="E50" s="234">
        <v>60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9.8999999999999999E-4</v>
      </c>
      <c r="O50" s="236">
        <f>ROUND(E50*N50,2)</f>
        <v>0.06</v>
      </c>
      <c r="P50" s="236">
        <v>0</v>
      </c>
      <c r="Q50" s="236">
        <f>ROUND(E50*P50,2)</f>
        <v>0</v>
      </c>
      <c r="R50" s="236" t="s">
        <v>185</v>
      </c>
      <c r="S50" s="236" t="s">
        <v>119</v>
      </c>
      <c r="T50" s="237" t="s">
        <v>119</v>
      </c>
      <c r="U50" s="223">
        <v>0.24</v>
      </c>
      <c r="V50" s="223">
        <f>ROUND(E50*U50,2)</f>
        <v>14.4</v>
      </c>
      <c r="W50" s="223"/>
      <c r="X50" s="223" t="s">
        <v>135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136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4">
      <c r="A51" s="221"/>
      <c r="B51" s="222"/>
      <c r="C51" s="260" t="s">
        <v>249</v>
      </c>
      <c r="D51" s="259"/>
      <c r="E51" s="259"/>
      <c r="F51" s="259"/>
      <c r="G51" s="259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4"/>
      <c r="Z51" s="214"/>
      <c r="AA51" s="214"/>
      <c r="AB51" s="214"/>
      <c r="AC51" s="214"/>
      <c r="AD51" s="214"/>
      <c r="AE51" s="214"/>
      <c r="AF51" s="214"/>
      <c r="AG51" s="214" t="s">
        <v>179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4">
      <c r="A52" s="221"/>
      <c r="B52" s="222"/>
      <c r="C52" s="261" t="s">
        <v>250</v>
      </c>
      <c r="D52" s="257"/>
      <c r="E52" s="258">
        <v>60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4"/>
      <c r="Z52" s="214"/>
      <c r="AA52" s="214"/>
      <c r="AB52" s="214"/>
      <c r="AC52" s="214"/>
      <c r="AD52" s="214"/>
      <c r="AE52" s="214"/>
      <c r="AF52" s="214"/>
      <c r="AG52" s="214" t="s">
        <v>181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4">
      <c r="A53" s="231">
        <v>22</v>
      </c>
      <c r="B53" s="232" t="s">
        <v>251</v>
      </c>
      <c r="C53" s="250" t="s">
        <v>252</v>
      </c>
      <c r="D53" s="233" t="s">
        <v>184</v>
      </c>
      <c r="E53" s="234">
        <v>60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 t="s">
        <v>185</v>
      </c>
      <c r="S53" s="236" t="s">
        <v>119</v>
      </c>
      <c r="T53" s="237" t="s">
        <v>119</v>
      </c>
      <c r="U53" s="223">
        <v>7.0000000000000007E-2</v>
      </c>
      <c r="V53" s="223">
        <f>ROUND(E53*U53,2)</f>
        <v>4.2</v>
      </c>
      <c r="W53" s="223"/>
      <c r="X53" s="223" t="s">
        <v>135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136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4">
      <c r="A54" s="221"/>
      <c r="B54" s="222"/>
      <c r="C54" s="260" t="s">
        <v>253</v>
      </c>
      <c r="D54" s="259"/>
      <c r="E54" s="259"/>
      <c r="F54" s="259"/>
      <c r="G54" s="259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4"/>
      <c r="Z54" s="214"/>
      <c r="AA54" s="214"/>
      <c r="AB54" s="214"/>
      <c r="AC54" s="214"/>
      <c r="AD54" s="214"/>
      <c r="AE54" s="214"/>
      <c r="AF54" s="214"/>
      <c r="AG54" s="214" t="s">
        <v>179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4">
      <c r="A55" s="231">
        <v>23</v>
      </c>
      <c r="B55" s="232" t="s">
        <v>254</v>
      </c>
      <c r="C55" s="250" t="s">
        <v>255</v>
      </c>
      <c r="D55" s="233" t="s">
        <v>199</v>
      </c>
      <c r="E55" s="234">
        <v>16.399999999999999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 t="s">
        <v>185</v>
      </c>
      <c r="S55" s="236" t="s">
        <v>119</v>
      </c>
      <c r="T55" s="237" t="s">
        <v>119</v>
      </c>
      <c r="U55" s="223">
        <v>0.2</v>
      </c>
      <c r="V55" s="223">
        <f>ROUND(E55*U55,2)</f>
        <v>3.28</v>
      </c>
      <c r="W55" s="223"/>
      <c r="X55" s="223" t="s">
        <v>135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136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4">
      <c r="A56" s="221"/>
      <c r="B56" s="222"/>
      <c r="C56" s="260" t="s">
        <v>256</v>
      </c>
      <c r="D56" s="259"/>
      <c r="E56" s="259"/>
      <c r="F56" s="259"/>
      <c r="G56" s="259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4"/>
      <c r="Z56" s="214"/>
      <c r="AA56" s="214"/>
      <c r="AB56" s="214"/>
      <c r="AC56" s="214"/>
      <c r="AD56" s="214"/>
      <c r="AE56" s="214"/>
      <c r="AF56" s="214"/>
      <c r="AG56" s="214" t="s">
        <v>179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4">
      <c r="A57" s="221"/>
      <c r="B57" s="222"/>
      <c r="C57" s="261" t="s">
        <v>257</v>
      </c>
      <c r="D57" s="257"/>
      <c r="E57" s="258">
        <v>14.4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4"/>
      <c r="Z57" s="214"/>
      <c r="AA57" s="214"/>
      <c r="AB57" s="214"/>
      <c r="AC57" s="214"/>
      <c r="AD57" s="214"/>
      <c r="AE57" s="214"/>
      <c r="AF57" s="214"/>
      <c r="AG57" s="214" t="s">
        <v>181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4">
      <c r="A58" s="221"/>
      <c r="B58" s="222"/>
      <c r="C58" s="261" t="s">
        <v>258</v>
      </c>
      <c r="D58" s="257"/>
      <c r="E58" s="258">
        <v>2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4"/>
      <c r="Z58" s="214"/>
      <c r="AA58" s="214"/>
      <c r="AB58" s="214"/>
      <c r="AC58" s="214"/>
      <c r="AD58" s="214"/>
      <c r="AE58" s="214"/>
      <c r="AF58" s="214"/>
      <c r="AG58" s="214" t="s">
        <v>181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4">
      <c r="A59" s="231">
        <v>24</v>
      </c>
      <c r="B59" s="232" t="s">
        <v>259</v>
      </c>
      <c r="C59" s="250" t="s">
        <v>260</v>
      </c>
      <c r="D59" s="233" t="s">
        <v>261</v>
      </c>
      <c r="E59" s="234">
        <v>7.2160000000000002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1</v>
      </c>
      <c r="O59" s="236">
        <f>ROUND(E59*N59,2)</f>
        <v>7.22</v>
      </c>
      <c r="P59" s="236">
        <v>0</v>
      </c>
      <c r="Q59" s="236">
        <f>ROUND(E59*P59,2)</f>
        <v>0</v>
      </c>
      <c r="R59" s="236" t="s">
        <v>200</v>
      </c>
      <c r="S59" s="236" t="s">
        <v>119</v>
      </c>
      <c r="T59" s="237" t="s">
        <v>119</v>
      </c>
      <c r="U59" s="223">
        <v>0</v>
      </c>
      <c r="V59" s="223">
        <f>ROUND(E59*U59,2)</f>
        <v>0</v>
      </c>
      <c r="W59" s="223"/>
      <c r="X59" s="223" t="s">
        <v>201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202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4">
      <c r="A60" s="221"/>
      <c r="B60" s="222"/>
      <c r="C60" s="261" t="s">
        <v>262</v>
      </c>
      <c r="D60" s="257"/>
      <c r="E60" s="258">
        <v>7.2160000000000002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4"/>
      <c r="Z60" s="214"/>
      <c r="AA60" s="214"/>
      <c r="AB60" s="214"/>
      <c r="AC60" s="214"/>
      <c r="AD60" s="214"/>
      <c r="AE60" s="214"/>
      <c r="AF60" s="214"/>
      <c r="AG60" s="214" t="s">
        <v>181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4">
      <c r="A61" s="231">
        <v>25</v>
      </c>
      <c r="B61" s="232" t="s">
        <v>263</v>
      </c>
      <c r="C61" s="250" t="s">
        <v>264</v>
      </c>
      <c r="D61" s="233" t="s">
        <v>261</v>
      </c>
      <c r="E61" s="234">
        <v>28.864000000000001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1</v>
      </c>
      <c r="O61" s="236">
        <f>ROUND(E61*N61,2)</f>
        <v>28.86</v>
      </c>
      <c r="P61" s="236">
        <v>0</v>
      </c>
      <c r="Q61" s="236">
        <f>ROUND(E61*P61,2)</f>
        <v>0</v>
      </c>
      <c r="R61" s="236" t="s">
        <v>200</v>
      </c>
      <c r="S61" s="236" t="s">
        <v>119</v>
      </c>
      <c r="T61" s="237" t="s">
        <v>119</v>
      </c>
      <c r="U61" s="223">
        <v>0</v>
      </c>
      <c r="V61" s="223">
        <f>ROUND(E61*U61,2)</f>
        <v>0</v>
      </c>
      <c r="W61" s="223"/>
      <c r="X61" s="223" t="s">
        <v>201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202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4">
      <c r="A62" s="221"/>
      <c r="B62" s="222"/>
      <c r="C62" s="261" t="s">
        <v>265</v>
      </c>
      <c r="D62" s="257"/>
      <c r="E62" s="258">
        <v>28.864000000000001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4"/>
      <c r="Z62" s="214"/>
      <c r="AA62" s="214"/>
      <c r="AB62" s="214"/>
      <c r="AC62" s="214"/>
      <c r="AD62" s="214"/>
      <c r="AE62" s="214"/>
      <c r="AF62" s="214"/>
      <c r="AG62" s="214" t="s">
        <v>181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x14ac:dyDescent="0.4">
      <c r="A63" s="225" t="s">
        <v>114</v>
      </c>
      <c r="B63" s="226" t="s">
        <v>67</v>
      </c>
      <c r="C63" s="249" t="s">
        <v>68</v>
      </c>
      <c r="D63" s="227"/>
      <c r="E63" s="228"/>
      <c r="F63" s="229"/>
      <c r="G63" s="229">
        <f>SUMIF(AG64:AG96,"&lt;&gt;NOR",G64:G96)</f>
        <v>0</v>
      </c>
      <c r="H63" s="229"/>
      <c r="I63" s="229">
        <f>SUM(I64:I96)</f>
        <v>0</v>
      </c>
      <c r="J63" s="229"/>
      <c r="K63" s="229">
        <f>SUM(K64:K96)</f>
        <v>0</v>
      </c>
      <c r="L63" s="229"/>
      <c r="M63" s="229">
        <f>SUM(M64:M96)</f>
        <v>0</v>
      </c>
      <c r="N63" s="229"/>
      <c r="O63" s="229">
        <f>SUM(O64:O96)</f>
        <v>227.02000000000004</v>
      </c>
      <c r="P63" s="229"/>
      <c r="Q63" s="229">
        <f>SUM(Q64:Q96)</f>
        <v>0</v>
      </c>
      <c r="R63" s="229"/>
      <c r="S63" s="229"/>
      <c r="T63" s="230"/>
      <c r="U63" s="224"/>
      <c r="V63" s="224">
        <f>SUM(V64:V96)</f>
        <v>154.75</v>
      </c>
      <c r="W63" s="224"/>
      <c r="X63" s="224"/>
      <c r="AG63" t="s">
        <v>115</v>
      </c>
    </row>
    <row r="64" spans="1:60" ht="20.399999999999999" outlineLevel="1" x14ac:dyDescent="0.4">
      <c r="A64" s="231">
        <v>26</v>
      </c>
      <c r="B64" s="232" t="s">
        <v>266</v>
      </c>
      <c r="C64" s="250" t="s">
        <v>267</v>
      </c>
      <c r="D64" s="233" t="s">
        <v>184</v>
      </c>
      <c r="E64" s="234">
        <v>366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0.12715000000000001</v>
      </c>
      <c r="O64" s="236">
        <f>ROUND(E64*N64,2)</f>
        <v>46.54</v>
      </c>
      <c r="P64" s="236">
        <v>0</v>
      </c>
      <c r="Q64" s="236">
        <f>ROUND(E64*P64,2)</f>
        <v>0</v>
      </c>
      <c r="R64" s="236" t="s">
        <v>177</v>
      </c>
      <c r="S64" s="236" t="s">
        <v>119</v>
      </c>
      <c r="T64" s="237" t="s">
        <v>119</v>
      </c>
      <c r="U64" s="223">
        <v>2.1000000000000001E-2</v>
      </c>
      <c r="V64" s="223">
        <f>ROUND(E64*U64,2)</f>
        <v>7.69</v>
      </c>
      <c r="W64" s="223"/>
      <c r="X64" s="223" t="s">
        <v>135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136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4">
      <c r="A65" s="221"/>
      <c r="B65" s="222"/>
      <c r="C65" s="261" t="s">
        <v>268</v>
      </c>
      <c r="D65" s="257"/>
      <c r="E65" s="258">
        <v>366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4"/>
      <c r="Z65" s="214"/>
      <c r="AA65" s="214"/>
      <c r="AB65" s="214"/>
      <c r="AC65" s="214"/>
      <c r="AD65" s="214"/>
      <c r="AE65" s="214"/>
      <c r="AF65" s="214"/>
      <c r="AG65" s="214" t="s">
        <v>181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0.399999999999999" outlineLevel="1" x14ac:dyDescent="0.4">
      <c r="A66" s="241">
        <v>27</v>
      </c>
      <c r="B66" s="242" t="s">
        <v>269</v>
      </c>
      <c r="C66" s="253" t="s">
        <v>270</v>
      </c>
      <c r="D66" s="243" t="s">
        <v>184</v>
      </c>
      <c r="E66" s="244">
        <v>366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7.1000000000000002E-4</v>
      </c>
      <c r="O66" s="246">
        <f>ROUND(E66*N66,2)</f>
        <v>0.26</v>
      </c>
      <c r="P66" s="246">
        <v>0</v>
      </c>
      <c r="Q66" s="246">
        <f>ROUND(E66*P66,2)</f>
        <v>0</v>
      </c>
      <c r="R66" s="246" t="s">
        <v>177</v>
      </c>
      <c r="S66" s="246" t="s">
        <v>119</v>
      </c>
      <c r="T66" s="247" t="s">
        <v>119</v>
      </c>
      <c r="U66" s="223">
        <v>2E-3</v>
      </c>
      <c r="V66" s="223">
        <f>ROUND(E66*U66,2)</f>
        <v>0.73</v>
      </c>
      <c r="W66" s="223"/>
      <c r="X66" s="223" t="s">
        <v>135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136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4">
      <c r="A67" s="231">
        <v>28</v>
      </c>
      <c r="B67" s="232" t="s">
        <v>271</v>
      </c>
      <c r="C67" s="250" t="s">
        <v>272</v>
      </c>
      <c r="D67" s="233" t="s">
        <v>184</v>
      </c>
      <c r="E67" s="234">
        <v>185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7.3899999999999993E-2</v>
      </c>
      <c r="O67" s="236">
        <f>ROUND(E67*N67,2)</f>
        <v>13.67</v>
      </c>
      <c r="P67" s="236">
        <v>0</v>
      </c>
      <c r="Q67" s="236">
        <f>ROUND(E67*P67,2)</f>
        <v>0</v>
      </c>
      <c r="R67" s="236" t="s">
        <v>177</v>
      </c>
      <c r="S67" s="236" t="s">
        <v>119</v>
      </c>
      <c r="T67" s="237" t="s">
        <v>119</v>
      </c>
      <c r="U67" s="223">
        <v>0.45</v>
      </c>
      <c r="V67" s="223">
        <f>ROUND(E67*U67,2)</f>
        <v>83.25</v>
      </c>
      <c r="W67" s="223"/>
      <c r="X67" s="223" t="s">
        <v>135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136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0.7" outlineLevel="1" x14ac:dyDescent="0.4">
      <c r="A68" s="221"/>
      <c r="B68" s="222"/>
      <c r="C68" s="260" t="s">
        <v>273</v>
      </c>
      <c r="D68" s="259"/>
      <c r="E68" s="259"/>
      <c r="F68" s="259"/>
      <c r="G68" s="259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4"/>
      <c r="Z68" s="214"/>
      <c r="AA68" s="214"/>
      <c r="AB68" s="214"/>
      <c r="AC68" s="214"/>
      <c r="AD68" s="214"/>
      <c r="AE68" s="214"/>
      <c r="AF68" s="214"/>
      <c r="AG68" s="214" t="s">
        <v>179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39" t="str">
        <f>C68</f>
        <v>s provedením lože z kameniva drceného, s vyplněním spár, s dvojitým hutněním a se smetením přebytečného materiálu na krajnici. S dodáním hmot pro lože a výplň spár.</v>
      </c>
      <c r="BB68" s="214"/>
      <c r="BC68" s="214"/>
      <c r="BD68" s="214"/>
      <c r="BE68" s="214"/>
      <c r="BF68" s="214"/>
      <c r="BG68" s="214"/>
      <c r="BH68" s="214"/>
    </row>
    <row r="69" spans="1:60" outlineLevel="1" x14ac:dyDescent="0.4">
      <c r="A69" s="221"/>
      <c r="B69" s="222"/>
      <c r="C69" s="261" t="s">
        <v>274</v>
      </c>
      <c r="D69" s="257"/>
      <c r="E69" s="258">
        <v>175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4"/>
      <c r="Z69" s="214"/>
      <c r="AA69" s="214"/>
      <c r="AB69" s="214"/>
      <c r="AC69" s="214"/>
      <c r="AD69" s="214"/>
      <c r="AE69" s="214"/>
      <c r="AF69" s="214"/>
      <c r="AG69" s="214" t="s">
        <v>181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4">
      <c r="A70" s="221"/>
      <c r="B70" s="222"/>
      <c r="C70" s="261" t="s">
        <v>275</v>
      </c>
      <c r="D70" s="257"/>
      <c r="E70" s="258">
        <v>10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4"/>
      <c r="Z70" s="214"/>
      <c r="AA70" s="214"/>
      <c r="AB70" s="214"/>
      <c r="AC70" s="214"/>
      <c r="AD70" s="214"/>
      <c r="AE70" s="214"/>
      <c r="AF70" s="214"/>
      <c r="AG70" s="214" t="s">
        <v>181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0.399999999999999" outlineLevel="1" x14ac:dyDescent="0.4">
      <c r="A71" s="231">
        <v>29</v>
      </c>
      <c r="B71" s="232" t="s">
        <v>276</v>
      </c>
      <c r="C71" s="250" t="s">
        <v>277</v>
      </c>
      <c r="D71" s="233" t="s">
        <v>184</v>
      </c>
      <c r="E71" s="234">
        <v>210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0.4284</v>
      </c>
      <c r="O71" s="236">
        <f>ROUND(E71*N71,2)</f>
        <v>89.96</v>
      </c>
      <c r="P71" s="236">
        <v>0</v>
      </c>
      <c r="Q71" s="236">
        <f>ROUND(E71*P71,2)</f>
        <v>0</v>
      </c>
      <c r="R71" s="236" t="s">
        <v>177</v>
      </c>
      <c r="S71" s="236" t="s">
        <v>119</v>
      </c>
      <c r="T71" s="237" t="s">
        <v>119</v>
      </c>
      <c r="U71" s="223">
        <v>0.03</v>
      </c>
      <c r="V71" s="223">
        <f>ROUND(E71*U71,2)</f>
        <v>6.3</v>
      </c>
      <c r="W71" s="223"/>
      <c r="X71" s="223" t="s">
        <v>135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136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4">
      <c r="A72" s="221"/>
      <c r="B72" s="222"/>
      <c r="C72" s="261" t="s">
        <v>278</v>
      </c>
      <c r="D72" s="257"/>
      <c r="E72" s="258">
        <v>210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4"/>
      <c r="Z72" s="214"/>
      <c r="AA72" s="214"/>
      <c r="AB72" s="214"/>
      <c r="AC72" s="214"/>
      <c r="AD72" s="214"/>
      <c r="AE72" s="214"/>
      <c r="AF72" s="214"/>
      <c r="AG72" s="214" t="s">
        <v>181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4">
      <c r="A73" s="231">
        <v>30</v>
      </c>
      <c r="B73" s="232" t="s">
        <v>279</v>
      </c>
      <c r="C73" s="250" t="s">
        <v>280</v>
      </c>
      <c r="D73" s="233" t="s">
        <v>184</v>
      </c>
      <c r="E73" s="234">
        <v>166.25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0.12959999999999999</v>
      </c>
      <c r="O73" s="236">
        <f>ROUND(E73*N73,2)</f>
        <v>21.55</v>
      </c>
      <c r="P73" s="236">
        <v>0</v>
      </c>
      <c r="Q73" s="236">
        <f>ROUND(E73*P73,2)</f>
        <v>0</v>
      </c>
      <c r="R73" s="236"/>
      <c r="S73" s="236" t="s">
        <v>134</v>
      </c>
      <c r="T73" s="237" t="s">
        <v>120</v>
      </c>
      <c r="U73" s="223">
        <v>0</v>
      </c>
      <c r="V73" s="223">
        <f>ROUND(E73*U73,2)</f>
        <v>0</v>
      </c>
      <c r="W73" s="223"/>
      <c r="X73" s="223" t="s">
        <v>201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202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4">
      <c r="A74" s="221"/>
      <c r="B74" s="222"/>
      <c r="C74" s="261" t="s">
        <v>281</v>
      </c>
      <c r="D74" s="257"/>
      <c r="E74" s="258">
        <v>166.25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4"/>
      <c r="Z74" s="214"/>
      <c r="AA74" s="214"/>
      <c r="AB74" s="214"/>
      <c r="AC74" s="214"/>
      <c r="AD74" s="214"/>
      <c r="AE74" s="214"/>
      <c r="AF74" s="214"/>
      <c r="AG74" s="214" t="s">
        <v>181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4">
      <c r="A75" s="241">
        <v>31</v>
      </c>
      <c r="B75" s="242" t="s">
        <v>282</v>
      </c>
      <c r="C75" s="253" t="s">
        <v>283</v>
      </c>
      <c r="D75" s="243" t="s">
        <v>184</v>
      </c>
      <c r="E75" s="244">
        <v>14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0.13150000000000001</v>
      </c>
      <c r="O75" s="246">
        <f>ROUND(E75*N75,2)</f>
        <v>1.84</v>
      </c>
      <c r="P75" s="246">
        <v>0</v>
      </c>
      <c r="Q75" s="246">
        <f>ROUND(E75*P75,2)</f>
        <v>0</v>
      </c>
      <c r="R75" s="246"/>
      <c r="S75" s="246" t="s">
        <v>134</v>
      </c>
      <c r="T75" s="247" t="s">
        <v>120</v>
      </c>
      <c r="U75" s="223">
        <v>0</v>
      </c>
      <c r="V75" s="223">
        <f>ROUND(E75*U75,2)</f>
        <v>0</v>
      </c>
      <c r="W75" s="223"/>
      <c r="X75" s="223" t="s">
        <v>201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202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20.399999999999999" outlineLevel="1" x14ac:dyDescent="0.4">
      <c r="A76" s="241">
        <v>32</v>
      </c>
      <c r="B76" s="242" t="s">
        <v>284</v>
      </c>
      <c r="C76" s="253" t="s">
        <v>285</v>
      </c>
      <c r="D76" s="243" t="s">
        <v>286</v>
      </c>
      <c r="E76" s="244">
        <v>7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6.7000000000000004E-2</v>
      </c>
      <c r="O76" s="246">
        <f>ROUND(E76*N76,2)</f>
        <v>0.47</v>
      </c>
      <c r="P76" s="246">
        <v>0</v>
      </c>
      <c r="Q76" s="246">
        <f>ROUND(E76*P76,2)</f>
        <v>0</v>
      </c>
      <c r="R76" s="246" t="s">
        <v>200</v>
      </c>
      <c r="S76" s="246" t="s">
        <v>119</v>
      </c>
      <c r="T76" s="247" t="s">
        <v>119</v>
      </c>
      <c r="U76" s="223">
        <v>0</v>
      </c>
      <c r="V76" s="223">
        <f>ROUND(E76*U76,2)</f>
        <v>0</v>
      </c>
      <c r="W76" s="223"/>
      <c r="X76" s="223" t="s">
        <v>201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202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0.399999999999999" outlineLevel="1" x14ac:dyDescent="0.4">
      <c r="A77" s="241">
        <v>33</v>
      </c>
      <c r="B77" s="242" t="s">
        <v>287</v>
      </c>
      <c r="C77" s="253" t="s">
        <v>288</v>
      </c>
      <c r="D77" s="243" t="s">
        <v>286</v>
      </c>
      <c r="E77" s="244">
        <v>7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6.7000000000000004E-2</v>
      </c>
      <c r="O77" s="246">
        <f>ROUND(E77*N77,2)</f>
        <v>0.47</v>
      </c>
      <c r="P77" s="246">
        <v>0</v>
      </c>
      <c r="Q77" s="246">
        <f>ROUND(E77*P77,2)</f>
        <v>0</v>
      </c>
      <c r="R77" s="246" t="s">
        <v>200</v>
      </c>
      <c r="S77" s="246" t="s">
        <v>119</v>
      </c>
      <c r="T77" s="247" t="s">
        <v>119</v>
      </c>
      <c r="U77" s="223">
        <v>0</v>
      </c>
      <c r="V77" s="223">
        <f>ROUND(E77*U77,2)</f>
        <v>0</v>
      </c>
      <c r="W77" s="223"/>
      <c r="X77" s="223" t="s">
        <v>201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202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4">
      <c r="A78" s="231">
        <v>34</v>
      </c>
      <c r="B78" s="232" t="s">
        <v>289</v>
      </c>
      <c r="C78" s="250" t="s">
        <v>290</v>
      </c>
      <c r="D78" s="233" t="s">
        <v>286</v>
      </c>
      <c r="E78" s="234">
        <v>71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8.1970000000000001E-2</v>
      </c>
      <c r="O78" s="236">
        <f>ROUND(E78*N78,2)</f>
        <v>5.82</v>
      </c>
      <c r="P78" s="236">
        <v>0</v>
      </c>
      <c r="Q78" s="236">
        <f>ROUND(E78*P78,2)</f>
        <v>0</v>
      </c>
      <c r="R78" s="236" t="s">
        <v>200</v>
      </c>
      <c r="S78" s="236" t="s">
        <v>119</v>
      </c>
      <c r="T78" s="237" t="s">
        <v>119</v>
      </c>
      <c r="U78" s="223">
        <v>0</v>
      </c>
      <c r="V78" s="223">
        <f>ROUND(E78*U78,2)</f>
        <v>0</v>
      </c>
      <c r="W78" s="223"/>
      <c r="X78" s="223" t="s">
        <v>201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202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4">
      <c r="A79" s="221"/>
      <c r="B79" s="222"/>
      <c r="C79" s="261" t="s">
        <v>291</v>
      </c>
      <c r="D79" s="257"/>
      <c r="E79" s="258">
        <v>71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4"/>
      <c r="Z79" s="214"/>
      <c r="AA79" s="214"/>
      <c r="AB79" s="214"/>
      <c r="AC79" s="214"/>
      <c r="AD79" s="214"/>
      <c r="AE79" s="214"/>
      <c r="AF79" s="214"/>
      <c r="AG79" s="214" t="s">
        <v>181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0.399999999999999" outlineLevel="1" x14ac:dyDescent="0.4">
      <c r="A80" s="241">
        <v>35</v>
      </c>
      <c r="B80" s="242" t="s">
        <v>292</v>
      </c>
      <c r="C80" s="253" t="s">
        <v>293</v>
      </c>
      <c r="D80" s="243" t="s">
        <v>286</v>
      </c>
      <c r="E80" s="244">
        <v>70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0.06</v>
      </c>
      <c r="O80" s="246">
        <f>ROUND(E80*N80,2)</f>
        <v>4.2</v>
      </c>
      <c r="P80" s="246">
        <v>0</v>
      </c>
      <c r="Q80" s="246">
        <f>ROUND(E80*P80,2)</f>
        <v>0</v>
      </c>
      <c r="R80" s="246" t="s">
        <v>200</v>
      </c>
      <c r="S80" s="246" t="s">
        <v>119</v>
      </c>
      <c r="T80" s="247" t="s">
        <v>119</v>
      </c>
      <c r="U80" s="223">
        <v>0</v>
      </c>
      <c r="V80" s="223">
        <f>ROUND(E80*U80,2)</f>
        <v>0</v>
      </c>
      <c r="W80" s="223"/>
      <c r="X80" s="223" t="s">
        <v>201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202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0.399999999999999" outlineLevel="1" x14ac:dyDescent="0.4">
      <c r="A81" s="241">
        <v>36</v>
      </c>
      <c r="B81" s="242" t="s">
        <v>294</v>
      </c>
      <c r="C81" s="253" t="s">
        <v>295</v>
      </c>
      <c r="D81" s="243" t="s">
        <v>286</v>
      </c>
      <c r="E81" s="244">
        <v>25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4.8300000000000003E-2</v>
      </c>
      <c r="O81" s="246">
        <f>ROUND(E81*N81,2)</f>
        <v>1.21</v>
      </c>
      <c r="P81" s="246">
        <v>0</v>
      </c>
      <c r="Q81" s="246">
        <f>ROUND(E81*P81,2)</f>
        <v>0</v>
      </c>
      <c r="R81" s="246" t="s">
        <v>200</v>
      </c>
      <c r="S81" s="246" t="s">
        <v>119</v>
      </c>
      <c r="T81" s="247" t="s">
        <v>119</v>
      </c>
      <c r="U81" s="223">
        <v>0</v>
      </c>
      <c r="V81" s="223">
        <f>ROUND(E81*U81,2)</f>
        <v>0</v>
      </c>
      <c r="W81" s="223"/>
      <c r="X81" s="223" t="s">
        <v>201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202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4">
      <c r="A82" s="241">
        <v>37</v>
      </c>
      <c r="B82" s="242" t="s">
        <v>296</v>
      </c>
      <c r="C82" s="253" t="s">
        <v>297</v>
      </c>
      <c r="D82" s="243" t="s">
        <v>176</v>
      </c>
      <c r="E82" s="244">
        <v>62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3.3E-4</v>
      </c>
      <c r="O82" s="246">
        <f>ROUND(E82*N82,2)</f>
        <v>0.02</v>
      </c>
      <c r="P82" s="246">
        <v>0</v>
      </c>
      <c r="Q82" s="246">
        <f>ROUND(E82*P82,2)</f>
        <v>0</v>
      </c>
      <c r="R82" s="246" t="s">
        <v>177</v>
      </c>
      <c r="S82" s="246" t="s">
        <v>119</v>
      </c>
      <c r="T82" s="247" t="s">
        <v>119</v>
      </c>
      <c r="U82" s="223">
        <v>0.41</v>
      </c>
      <c r="V82" s="223">
        <f>ROUND(E82*U82,2)</f>
        <v>25.42</v>
      </c>
      <c r="W82" s="223"/>
      <c r="X82" s="223" t="s">
        <v>135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136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4">
      <c r="A83" s="231">
        <v>38</v>
      </c>
      <c r="B83" s="232" t="s">
        <v>298</v>
      </c>
      <c r="C83" s="250" t="s">
        <v>299</v>
      </c>
      <c r="D83" s="233" t="s">
        <v>184</v>
      </c>
      <c r="E83" s="234">
        <v>46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7.3899999999999993E-2</v>
      </c>
      <c r="O83" s="236">
        <f>ROUND(E83*N83,2)</f>
        <v>3.4</v>
      </c>
      <c r="P83" s="236">
        <v>0</v>
      </c>
      <c r="Q83" s="236">
        <f>ROUND(E83*P83,2)</f>
        <v>0</v>
      </c>
      <c r="R83" s="236" t="s">
        <v>177</v>
      </c>
      <c r="S83" s="236" t="s">
        <v>119</v>
      </c>
      <c r="T83" s="237" t="s">
        <v>119</v>
      </c>
      <c r="U83" s="223">
        <v>0.47799999999999998</v>
      </c>
      <c r="V83" s="223">
        <f>ROUND(E83*U83,2)</f>
        <v>21.99</v>
      </c>
      <c r="W83" s="223"/>
      <c r="X83" s="223" t="s">
        <v>135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136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0.7" outlineLevel="1" x14ac:dyDescent="0.4">
      <c r="A84" s="221"/>
      <c r="B84" s="222"/>
      <c r="C84" s="260" t="s">
        <v>273</v>
      </c>
      <c r="D84" s="259"/>
      <c r="E84" s="259"/>
      <c r="F84" s="259"/>
      <c r="G84" s="259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4"/>
      <c r="Z84" s="214"/>
      <c r="AA84" s="214"/>
      <c r="AB84" s="214"/>
      <c r="AC84" s="214"/>
      <c r="AD84" s="214"/>
      <c r="AE84" s="214"/>
      <c r="AF84" s="214"/>
      <c r="AG84" s="214" t="s">
        <v>179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39" t="str">
        <f>C84</f>
        <v>s provedením lože z kameniva drceného, s vyplněním spár, s dvojitým hutněním a se smetením přebytečného materiálu na krajnici. S dodáním hmot pro lože a výplň spár.</v>
      </c>
      <c r="BB84" s="214"/>
      <c r="BC84" s="214"/>
      <c r="BD84" s="214"/>
      <c r="BE84" s="214"/>
      <c r="BF84" s="214"/>
      <c r="BG84" s="214"/>
      <c r="BH84" s="214"/>
    </row>
    <row r="85" spans="1:60" outlineLevel="1" x14ac:dyDescent="0.4">
      <c r="A85" s="221"/>
      <c r="B85" s="222"/>
      <c r="C85" s="261" t="s">
        <v>300</v>
      </c>
      <c r="D85" s="257"/>
      <c r="E85" s="258">
        <v>10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4"/>
      <c r="Z85" s="214"/>
      <c r="AA85" s="214"/>
      <c r="AB85" s="214"/>
      <c r="AC85" s="214"/>
      <c r="AD85" s="214"/>
      <c r="AE85" s="214"/>
      <c r="AF85" s="214"/>
      <c r="AG85" s="214" t="s">
        <v>181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4">
      <c r="A86" s="221"/>
      <c r="B86" s="222"/>
      <c r="C86" s="261" t="s">
        <v>301</v>
      </c>
      <c r="D86" s="257"/>
      <c r="E86" s="258">
        <v>36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4"/>
      <c r="Z86" s="214"/>
      <c r="AA86" s="214"/>
      <c r="AB86" s="214"/>
      <c r="AC86" s="214"/>
      <c r="AD86" s="214"/>
      <c r="AE86" s="214"/>
      <c r="AF86" s="214"/>
      <c r="AG86" s="214" t="s">
        <v>181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4">
      <c r="A87" s="231">
        <v>39</v>
      </c>
      <c r="B87" s="232" t="s">
        <v>302</v>
      </c>
      <c r="C87" s="250" t="s">
        <v>303</v>
      </c>
      <c r="D87" s="233" t="s">
        <v>184</v>
      </c>
      <c r="E87" s="234">
        <v>34.08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0.17280000000000001</v>
      </c>
      <c r="O87" s="236">
        <f>ROUND(E87*N87,2)</f>
        <v>5.89</v>
      </c>
      <c r="P87" s="236">
        <v>0</v>
      </c>
      <c r="Q87" s="236">
        <f>ROUND(E87*P87,2)</f>
        <v>0</v>
      </c>
      <c r="R87" s="236"/>
      <c r="S87" s="236" t="s">
        <v>134</v>
      </c>
      <c r="T87" s="237" t="s">
        <v>120</v>
      </c>
      <c r="U87" s="223">
        <v>0</v>
      </c>
      <c r="V87" s="223">
        <f>ROUND(E87*U87,2)</f>
        <v>0</v>
      </c>
      <c r="W87" s="223"/>
      <c r="X87" s="223" t="s">
        <v>201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202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4">
      <c r="A88" s="221"/>
      <c r="B88" s="222"/>
      <c r="C88" s="261" t="s">
        <v>304</v>
      </c>
      <c r="D88" s="257"/>
      <c r="E88" s="258">
        <v>34.08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4"/>
      <c r="Z88" s="214"/>
      <c r="AA88" s="214"/>
      <c r="AB88" s="214"/>
      <c r="AC88" s="214"/>
      <c r="AD88" s="214"/>
      <c r="AE88" s="214"/>
      <c r="AF88" s="214"/>
      <c r="AG88" s="214" t="s">
        <v>181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4">
      <c r="A89" s="231">
        <v>40</v>
      </c>
      <c r="B89" s="232" t="s">
        <v>305</v>
      </c>
      <c r="C89" s="250" t="s">
        <v>306</v>
      </c>
      <c r="D89" s="233" t="s">
        <v>184</v>
      </c>
      <c r="E89" s="234">
        <v>3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0.17280000000000001</v>
      </c>
      <c r="O89" s="236">
        <f>ROUND(E89*N89,2)</f>
        <v>0.52</v>
      </c>
      <c r="P89" s="236">
        <v>0</v>
      </c>
      <c r="Q89" s="236">
        <f>ROUND(E89*P89,2)</f>
        <v>0</v>
      </c>
      <c r="R89" s="236"/>
      <c r="S89" s="236" t="s">
        <v>134</v>
      </c>
      <c r="T89" s="237" t="s">
        <v>120</v>
      </c>
      <c r="U89" s="223">
        <v>0</v>
      </c>
      <c r="V89" s="223">
        <f>ROUND(E89*U89,2)</f>
        <v>0</v>
      </c>
      <c r="W89" s="223"/>
      <c r="X89" s="223" t="s">
        <v>201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202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4">
      <c r="A90" s="221"/>
      <c r="B90" s="222"/>
      <c r="C90" s="261" t="s">
        <v>307</v>
      </c>
      <c r="D90" s="257"/>
      <c r="E90" s="258">
        <v>3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4"/>
      <c r="Z90" s="214"/>
      <c r="AA90" s="214"/>
      <c r="AB90" s="214"/>
      <c r="AC90" s="214"/>
      <c r="AD90" s="214"/>
      <c r="AE90" s="214"/>
      <c r="AF90" s="214"/>
      <c r="AG90" s="214" t="s">
        <v>181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4">
      <c r="A91" s="231">
        <v>41</v>
      </c>
      <c r="B91" s="232" t="s">
        <v>308</v>
      </c>
      <c r="C91" s="250" t="s">
        <v>309</v>
      </c>
      <c r="D91" s="233" t="s">
        <v>184</v>
      </c>
      <c r="E91" s="234">
        <v>39.6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6">
        <v>0.30651</v>
      </c>
      <c r="O91" s="236">
        <f>ROUND(E91*N91,2)</f>
        <v>12.14</v>
      </c>
      <c r="P91" s="236">
        <v>0</v>
      </c>
      <c r="Q91" s="236">
        <f>ROUND(E91*P91,2)</f>
        <v>0</v>
      </c>
      <c r="R91" s="236" t="s">
        <v>177</v>
      </c>
      <c r="S91" s="236" t="s">
        <v>119</v>
      </c>
      <c r="T91" s="237" t="s">
        <v>119</v>
      </c>
      <c r="U91" s="223">
        <v>0.03</v>
      </c>
      <c r="V91" s="223">
        <f>ROUND(E91*U91,2)</f>
        <v>1.19</v>
      </c>
      <c r="W91" s="223"/>
      <c r="X91" s="223" t="s">
        <v>135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136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4">
      <c r="A92" s="221"/>
      <c r="B92" s="222"/>
      <c r="C92" s="260" t="s">
        <v>310</v>
      </c>
      <c r="D92" s="259"/>
      <c r="E92" s="259"/>
      <c r="F92" s="259"/>
      <c r="G92" s="259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4"/>
      <c r="Z92" s="214"/>
      <c r="AA92" s="214"/>
      <c r="AB92" s="214"/>
      <c r="AC92" s="214"/>
      <c r="AD92" s="214"/>
      <c r="AE92" s="214"/>
      <c r="AF92" s="214"/>
      <c r="AG92" s="214" t="s">
        <v>179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4">
      <c r="A93" s="221"/>
      <c r="B93" s="222"/>
      <c r="C93" s="261" t="s">
        <v>311</v>
      </c>
      <c r="D93" s="257"/>
      <c r="E93" s="258">
        <v>39.6</v>
      </c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4"/>
      <c r="Z93" s="214"/>
      <c r="AA93" s="214"/>
      <c r="AB93" s="214"/>
      <c r="AC93" s="214"/>
      <c r="AD93" s="214"/>
      <c r="AE93" s="214"/>
      <c r="AF93" s="214"/>
      <c r="AG93" s="214" t="s">
        <v>181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0.399999999999999" outlineLevel="1" x14ac:dyDescent="0.4">
      <c r="A94" s="231">
        <v>42</v>
      </c>
      <c r="B94" s="232" t="s">
        <v>312</v>
      </c>
      <c r="C94" s="250" t="s">
        <v>313</v>
      </c>
      <c r="D94" s="233" t="s">
        <v>184</v>
      </c>
      <c r="E94" s="234">
        <v>43.2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6">
        <v>0.441</v>
      </c>
      <c r="O94" s="236">
        <f>ROUND(E94*N94,2)</f>
        <v>19.05</v>
      </c>
      <c r="P94" s="236">
        <v>0</v>
      </c>
      <c r="Q94" s="236">
        <f>ROUND(E94*P94,2)</f>
        <v>0</v>
      </c>
      <c r="R94" s="236" t="s">
        <v>177</v>
      </c>
      <c r="S94" s="236" t="s">
        <v>119</v>
      </c>
      <c r="T94" s="237" t="s">
        <v>119</v>
      </c>
      <c r="U94" s="223">
        <v>0.03</v>
      </c>
      <c r="V94" s="223">
        <f>ROUND(E94*U94,2)</f>
        <v>1.3</v>
      </c>
      <c r="W94" s="223"/>
      <c r="X94" s="223" t="s">
        <v>314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315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4">
      <c r="A95" s="221"/>
      <c r="B95" s="222"/>
      <c r="C95" s="261" t="s">
        <v>316</v>
      </c>
      <c r="D95" s="257"/>
      <c r="E95" s="258">
        <v>43.2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4"/>
      <c r="Z95" s="214"/>
      <c r="AA95" s="214"/>
      <c r="AB95" s="214"/>
      <c r="AC95" s="214"/>
      <c r="AD95" s="214"/>
      <c r="AE95" s="214"/>
      <c r="AF95" s="214"/>
      <c r="AG95" s="214" t="s">
        <v>181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4">
      <c r="A96" s="241">
        <v>43</v>
      </c>
      <c r="B96" s="242" t="s">
        <v>317</v>
      </c>
      <c r="C96" s="253" t="s">
        <v>318</v>
      </c>
      <c r="D96" s="243" t="s">
        <v>176</v>
      </c>
      <c r="E96" s="244">
        <v>16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3.6000000000000002E-4</v>
      </c>
      <c r="O96" s="246">
        <f>ROUND(E96*N96,2)</f>
        <v>0.01</v>
      </c>
      <c r="P96" s="246">
        <v>0</v>
      </c>
      <c r="Q96" s="246">
        <f>ROUND(E96*P96,2)</f>
        <v>0</v>
      </c>
      <c r="R96" s="246" t="s">
        <v>177</v>
      </c>
      <c r="S96" s="246" t="s">
        <v>119</v>
      </c>
      <c r="T96" s="247" t="s">
        <v>119</v>
      </c>
      <c r="U96" s="223">
        <v>0.43</v>
      </c>
      <c r="V96" s="223">
        <f>ROUND(E96*U96,2)</f>
        <v>6.88</v>
      </c>
      <c r="W96" s="223"/>
      <c r="X96" s="223" t="s">
        <v>135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136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4">
      <c r="A97" s="225" t="s">
        <v>114</v>
      </c>
      <c r="B97" s="226" t="s">
        <v>69</v>
      </c>
      <c r="C97" s="249" t="s">
        <v>70</v>
      </c>
      <c r="D97" s="227"/>
      <c r="E97" s="228"/>
      <c r="F97" s="229"/>
      <c r="G97" s="229">
        <f>SUMIF(AG98:AG129,"&lt;&gt;NOR",G98:G129)</f>
        <v>0</v>
      </c>
      <c r="H97" s="229"/>
      <c r="I97" s="229">
        <f>SUM(I98:I129)</f>
        <v>0</v>
      </c>
      <c r="J97" s="229"/>
      <c r="K97" s="229">
        <f>SUM(K98:K129)</f>
        <v>0</v>
      </c>
      <c r="L97" s="229"/>
      <c r="M97" s="229">
        <f>SUM(M98:M129)</f>
        <v>0</v>
      </c>
      <c r="N97" s="229"/>
      <c r="O97" s="229">
        <f>SUM(O98:O129)</f>
        <v>10.590000000000002</v>
      </c>
      <c r="P97" s="229"/>
      <c r="Q97" s="229">
        <f>SUM(Q98:Q129)</f>
        <v>0</v>
      </c>
      <c r="R97" s="229"/>
      <c r="S97" s="229"/>
      <c r="T97" s="230"/>
      <c r="U97" s="224"/>
      <c r="V97" s="224">
        <f>SUM(V98:V129)</f>
        <v>104.65</v>
      </c>
      <c r="W97" s="224"/>
      <c r="X97" s="224"/>
      <c r="AG97" t="s">
        <v>115</v>
      </c>
    </row>
    <row r="98" spans="1:60" outlineLevel="1" x14ac:dyDescent="0.4">
      <c r="A98" s="231">
        <v>44</v>
      </c>
      <c r="B98" s="232" t="s">
        <v>319</v>
      </c>
      <c r="C98" s="250" t="s">
        <v>320</v>
      </c>
      <c r="D98" s="233" t="s">
        <v>286</v>
      </c>
      <c r="E98" s="234">
        <v>6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0.43093999999999999</v>
      </c>
      <c r="O98" s="236">
        <f>ROUND(E98*N98,2)</f>
        <v>2.59</v>
      </c>
      <c r="P98" s="236">
        <v>0</v>
      </c>
      <c r="Q98" s="236">
        <f>ROUND(E98*P98,2)</f>
        <v>0</v>
      </c>
      <c r="R98" s="236" t="s">
        <v>177</v>
      </c>
      <c r="S98" s="236" t="s">
        <v>119</v>
      </c>
      <c r="T98" s="237" t="s">
        <v>119</v>
      </c>
      <c r="U98" s="223">
        <v>3.8170000000000002</v>
      </c>
      <c r="V98" s="223">
        <f>ROUND(E98*U98,2)</f>
        <v>22.9</v>
      </c>
      <c r="W98" s="223"/>
      <c r="X98" s="223" t="s">
        <v>135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136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30.9" outlineLevel="1" x14ac:dyDescent="0.4">
      <c r="A99" s="221"/>
      <c r="B99" s="222"/>
      <c r="C99" s="260" t="s">
        <v>321</v>
      </c>
      <c r="D99" s="259"/>
      <c r="E99" s="259"/>
      <c r="F99" s="259"/>
      <c r="G99" s="259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4"/>
      <c r="Z99" s="214"/>
      <c r="AA99" s="214"/>
      <c r="AB99" s="214"/>
      <c r="AC99" s="214"/>
      <c r="AD99" s="214"/>
      <c r="AE99" s="214"/>
      <c r="AF99" s="214"/>
      <c r="AG99" s="214" t="s">
        <v>179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39" t="str">
        <f>C99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99" s="214"/>
      <c r="BC99" s="214"/>
      <c r="BD99" s="214"/>
      <c r="BE99" s="214"/>
      <c r="BF99" s="214"/>
      <c r="BG99" s="214"/>
      <c r="BH99" s="214"/>
    </row>
    <row r="100" spans="1:60" outlineLevel="1" x14ac:dyDescent="0.4">
      <c r="A100" s="231">
        <v>45</v>
      </c>
      <c r="B100" s="232" t="s">
        <v>322</v>
      </c>
      <c r="C100" s="250" t="s">
        <v>323</v>
      </c>
      <c r="D100" s="233" t="s">
        <v>286</v>
      </c>
      <c r="E100" s="234">
        <v>5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0.31590000000000001</v>
      </c>
      <c r="O100" s="236">
        <f>ROUND(E100*N100,2)</f>
        <v>1.58</v>
      </c>
      <c r="P100" s="236">
        <v>0</v>
      </c>
      <c r="Q100" s="236">
        <f>ROUND(E100*P100,2)</f>
        <v>0</v>
      </c>
      <c r="R100" s="236" t="s">
        <v>177</v>
      </c>
      <c r="S100" s="236" t="s">
        <v>119</v>
      </c>
      <c r="T100" s="237" t="s">
        <v>119</v>
      </c>
      <c r="U100" s="223">
        <v>1.5509999999999999</v>
      </c>
      <c r="V100" s="223">
        <f>ROUND(E100*U100,2)</f>
        <v>7.76</v>
      </c>
      <c r="W100" s="223"/>
      <c r="X100" s="223" t="s">
        <v>135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136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ht="30.9" outlineLevel="1" x14ac:dyDescent="0.4">
      <c r="A101" s="221"/>
      <c r="B101" s="222"/>
      <c r="C101" s="260" t="s">
        <v>321</v>
      </c>
      <c r="D101" s="259"/>
      <c r="E101" s="259"/>
      <c r="F101" s="259"/>
      <c r="G101" s="259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179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39" t="str">
        <f>C101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4">
      <c r="A102" s="231">
        <v>46</v>
      </c>
      <c r="B102" s="232" t="s">
        <v>324</v>
      </c>
      <c r="C102" s="250" t="s">
        <v>325</v>
      </c>
      <c r="D102" s="233" t="s">
        <v>286</v>
      </c>
      <c r="E102" s="234">
        <v>4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0.43381999999999998</v>
      </c>
      <c r="O102" s="236">
        <f>ROUND(E102*N102,2)</f>
        <v>1.74</v>
      </c>
      <c r="P102" s="236">
        <v>0</v>
      </c>
      <c r="Q102" s="236">
        <f>ROUND(E102*P102,2)</f>
        <v>0</v>
      </c>
      <c r="R102" s="236" t="s">
        <v>177</v>
      </c>
      <c r="S102" s="236" t="s">
        <v>119</v>
      </c>
      <c r="T102" s="237" t="s">
        <v>119</v>
      </c>
      <c r="U102" s="223">
        <v>3.839</v>
      </c>
      <c r="V102" s="223">
        <f>ROUND(E102*U102,2)</f>
        <v>15.36</v>
      </c>
      <c r="W102" s="223"/>
      <c r="X102" s="223" t="s">
        <v>135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136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30.9" outlineLevel="1" x14ac:dyDescent="0.4">
      <c r="A103" s="221"/>
      <c r="B103" s="222"/>
      <c r="C103" s="260" t="s">
        <v>321</v>
      </c>
      <c r="D103" s="259"/>
      <c r="E103" s="259"/>
      <c r="F103" s="259"/>
      <c r="G103" s="259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179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39" t="str">
        <f>C103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3" s="214"/>
      <c r="BC103" s="214"/>
      <c r="BD103" s="214"/>
      <c r="BE103" s="214"/>
      <c r="BF103" s="214"/>
      <c r="BG103" s="214"/>
      <c r="BH103" s="214"/>
    </row>
    <row r="104" spans="1:60" ht="20.399999999999999" outlineLevel="1" x14ac:dyDescent="0.4">
      <c r="A104" s="231">
        <v>47</v>
      </c>
      <c r="B104" s="232" t="s">
        <v>326</v>
      </c>
      <c r="C104" s="250" t="s">
        <v>327</v>
      </c>
      <c r="D104" s="233" t="s">
        <v>286</v>
      </c>
      <c r="E104" s="234">
        <v>4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6">
        <v>0.14494000000000001</v>
      </c>
      <c r="O104" s="236">
        <f>ROUND(E104*N104,2)</f>
        <v>0.57999999999999996</v>
      </c>
      <c r="P104" s="236">
        <v>0</v>
      </c>
      <c r="Q104" s="236">
        <f>ROUND(E104*P104,2)</f>
        <v>0</v>
      </c>
      <c r="R104" s="236" t="s">
        <v>328</v>
      </c>
      <c r="S104" s="236" t="s">
        <v>119</v>
      </c>
      <c r="T104" s="237" t="s">
        <v>119</v>
      </c>
      <c r="U104" s="223">
        <v>5.024</v>
      </c>
      <c r="V104" s="223">
        <f>ROUND(E104*U104,2)</f>
        <v>20.100000000000001</v>
      </c>
      <c r="W104" s="223"/>
      <c r="X104" s="223" t="s">
        <v>135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136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4">
      <c r="A105" s="221"/>
      <c r="B105" s="222"/>
      <c r="C105" s="260" t="s">
        <v>329</v>
      </c>
      <c r="D105" s="259"/>
      <c r="E105" s="259"/>
      <c r="F105" s="259"/>
      <c r="G105" s="259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179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4">
      <c r="A106" s="221"/>
      <c r="B106" s="222"/>
      <c r="C106" s="261" t="s">
        <v>330</v>
      </c>
      <c r="D106" s="257"/>
      <c r="E106" s="258">
        <v>4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181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4">
      <c r="A107" s="241">
        <v>48</v>
      </c>
      <c r="B107" s="242" t="s">
        <v>331</v>
      </c>
      <c r="C107" s="253" t="s">
        <v>332</v>
      </c>
      <c r="D107" s="243" t="s">
        <v>286</v>
      </c>
      <c r="E107" s="244">
        <v>4.04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6">
        <v>7.1999999999999995E-2</v>
      </c>
      <c r="O107" s="246">
        <f>ROUND(E107*N107,2)</f>
        <v>0.28999999999999998</v>
      </c>
      <c r="P107" s="246">
        <v>0</v>
      </c>
      <c r="Q107" s="246">
        <f>ROUND(E107*P107,2)</f>
        <v>0</v>
      </c>
      <c r="R107" s="246" t="s">
        <v>200</v>
      </c>
      <c r="S107" s="246" t="s">
        <v>119</v>
      </c>
      <c r="T107" s="247" t="s">
        <v>119</v>
      </c>
      <c r="U107" s="223">
        <v>0</v>
      </c>
      <c r="V107" s="223">
        <f>ROUND(E107*U107,2)</f>
        <v>0</v>
      </c>
      <c r="W107" s="223"/>
      <c r="X107" s="223" t="s">
        <v>201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202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0.399999999999999" outlineLevel="1" x14ac:dyDescent="0.4">
      <c r="A108" s="241">
        <v>49</v>
      </c>
      <c r="B108" s="242" t="s">
        <v>333</v>
      </c>
      <c r="C108" s="253" t="s">
        <v>334</v>
      </c>
      <c r="D108" s="243" t="s">
        <v>286</v>
      </c>
      <c r="E108" s="244">
        <v>4.04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0.08</v>
      </c>
      <c r="O108" s="246">
        <f>ROUND(E108*N108,2)</f>
        <v>0.32</v>
      </c>
      <c r="P108" s="246">
        <v>0</v>
      </c>
      <c r="Q108" s="246">
        <f>ROUND(E108*P108,2)</f>
        <v>0</v>
      </c>
      <c r="R108" s="246" t="s">
        <v>200</v>
      </c>
      <c r="S108" s="246" t="s">
        <v>119</v>
      </c>
      <c r="T108" s="247" t="s">
        <v>119</v>
      </c>
      <c r="U108" s="223">
        <v>0</v>
      </c>
      <c r="V108" s="223">
        <f>ROUND(E108*U108,2)</f>
        <v>0</v>
      </c>
      <c r="W108" s="223"/>
      <c r="X108" s="223" t="s">
        <v>201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202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4">
      <c r="A109" s="241">
        <v>50</v>
      </c>
      <c r="B109" s="242" t="s">
        <v>335</v>
      </c>
      <c r="C109" s="253" t="s">
        <v>336</v>
      </c>
      <c r="D109" s="243" t="s">
        <v>286</v>
      </c>
      <c r="E109" s="244">
        <v>4.04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6">
        <v>0.04</v>
      </c>
      <c r="O109" s="246">
        <f>ROUND(E109*N109,2)</f>
        <v>0.16</v>
      </c>
      <c r="P109" s="246">
        <v>0</v>
      </c>
      <c r="Q109" s="246">
        <f>ROUND(E109*P109,2)</f>
        <v>0</v>
      </c>
      <c r="R109" s="246" t="s">
        <v>200</v>
      </c>
      <c r="S109" s="246" t="s">
        <v>119</v>
      </c>
      <c r="T109" s="247" t="s">
        <v>119</v>
      </c>
      <c r="U109" s="223">
        <v>0</v>
      </c>
      <c r="V109" s="223">
        <f>ROUND(E109*U109,2)</f>
        <v>0</v>
      </c>
      <c r="W109" s="223"/>
      <c r="X109" s="223" t="s">
        <v>201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202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4">
      <c r="A110" s="241">
        <v>51</v>
      </c>
      <c r="B110" s="242" t="s">
        <v>337</v>
      </c>
      <c r="C110" s="253" t="s">
        <v>338</v>
      </c>
      <c r="D110" s="243" t="s">
        <v>286</v>
      </c>
      <c r="E110" s="244">
        <v>4.04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6">
        <v>5.7000000000000002E-2</v>
      </c>
      <c r="O110" s="246">
        <f>ROUND(E110*N110,2)</f>
        <v>0.23</v>
      </c>
      <c r="P110" s="246">
        <v>0</v>
      </c>
      <c r="Q110" s="246">
        <f>ROUND(E110*P110,2)</f>
        <v>0</v>
      </c>
      <c r="R110" s="246" t="s">
        <v>200</v>
      </c>
      <c r="S110" s="246" t="s">
        <v>119</v>
      </c>
      <c r="T110" s="247" t="s">
        <v>119</v>
      </c>
      <c r="U110" s="223">
        <v>0</v>
      </c>
      <c r="V110" s="223">
        <f>ROUND(E110*U110,2)</f>
        <v>0</v>
      </c>
      <c r="W110" s="223"/>
      <c r="X110" s="223" t="s">
        <v>201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202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4">
      <c r="A111" s="231">
        <v>52</v>
      </c>
      <c r="B111" s="232" t="s">
        <v>339</v>
      </c>
      <c r="C111" s="250" t="s">
        <v>340</v>
      </c>
      <c r="D111" s="233" t="s">
        <v>286</v>
      </c>
      <c r="E111" s="234">
        <v>4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6">
        <v>9.3600000000000003E-3</v>
      </c>
      <c r="O111" s="236">
        <f>ROUND(E111*N111,2)</f>
        <v>0.04</v>
      </c>
      <c r="P111" s="236">
        <v>0</v>
      </c>
      <c r="Q111" s="236">
        <f>ROUND(E111*P111,2)</f>
        <v>0</v>
      </c>
      <c r="R111" s="236" t="s">
        <v>328</v>
      </c>
      <c r="S111" s="236" t="s">
        <v>119</v>
      </c>
      <c r="T111" s="237" t="s">
        <v>119</v>
      </c>
      <c r="U111" s="223">
        <v>1.3140000000000001</v>
      </c>
      <c r="V111" s="223">
        <f>ROUND(E111*U111,2)</f>
        <v>5.26</v>
      </c>
      <c r="W111" s="223"/>
      <c r="X111" s="223" t="s">
        <v>135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136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4">
      <c r="A112" s="221"/>
      <c r="B112" s="222"/>
      <c r="C112" s="260" t="s">
        <v>341</v>
      </c>
      <c r="D112" s="259"/>
      <c r="E112" s="259"/>
      <c r="F112" s="259"/>
      <c r="G112" s="259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179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4">
      <c r="A113" s="241">
        <v>53</v>
      </c>
      <c r="B113" s="242" t="s">
        <v>342</v>
      </c>
      <c r="C113" s="253" t="s">
        <v>343</v>
      </c>
      <c r="D113" s="243" t="s">
        <v>286</v>
      </c>
      <c r="E113" s="244">
        <v>4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5.8000000000000003E-2</v>
      </c>
      <c r="O113" s="246">
        <f>ROUND(E113*N113,2)</f>
        <v>0.23</v>
      </c>
      <c r="P113" s="246">
        <v>0</v>
      </c>
      <c r="Q113" s="246">
        <f>ROUND(E113*P113,2)</f>
        <v>0</v>
      </c>
      <c r="R113" s="246" t="s">
        <v>200</v>
      </c>
      <c r="S113" s="246" t="s">
        <v>344</v>
      </c>
      <c r="T113" s="247" t="s">
        <v>344</v>
      </c>
      <c r="U113" s="223">
        <v>0</v>
      </c>
      <c r="V113" s="223">
        <f>ROUND(E113*U113,2)</f>
        <v>0</v>
      </c>
      <c r="W113" s="223"/>
      <c r="X113" s="223" t="s">
        <v>201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202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4">
      <c r="A114" s="241">
        <v>54</v>
      </c>
      <c r="B114" s="242" t="s">
        <v>345</v>
      </c>
      <c r="C114" s="253" t="s">
        <v>346</v>
      </c>
      <c r="D114" s="243" t="s">
        <v>286</v>
      </c>
      <c r="E114" s="244">
        <v>4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6.0000000000000001E-3</v>
      </c>
      <c r="O114" s="246">
        <f>ROUND(E114*N114,2)</f>
        <v>0.02</v>
      </c>
      <c r="P114" s="246">
        <v>0</v>
      </c>
      <c r="Q114" s="246">
        <f>ROUND(E114*P114,2)</f>
        <v>0</v>
      </c>
      <c r="R114" s="246" t="s">
        <v>200</v>
      </c>
      <c r="S114" s="246" t="s">
        <v>119</v>
      </c>
      <c r="T114" s="247" t="s">
        <v>119</v>
      </c>
      <c r="U114" s="223">
        <v>0</v>
      </c>
      <c r="V114" s="223">
        <f>ROUND(E114*U114,2)</f>
        <v>0</v>
      </c>
      <c r="W114" s="223"/>
      <c r="X114" s="223" t="s">
        <v>201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202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ht="20.399999999999999" outlineLevel="1" x14ac:dyDescent="0.4">
      <c r="A115" s="241">
        <v>55</v>
      </c>
      <c r="B115" s="242" t="s">
        <v>347</v>
      </c>
      <c r="C115" s="253" t="s">
        <v>348</v>
      </c>
      <c r="D115" s="243" t="s">
        <v>286</v>
      </c>
      <c r="E115" s="244">
        <v>4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6.6E-3</v>
      </c>
      <c r="O115" s="246">
        <f>ROUND(E115*N115,2)</f>
        <v>0.03</v>
      </c>
      <c r="P115" s="246">
        <v>0</v>
      </c>
      <c r="Q115" s="246">
        <f>ROUND(E115*P115,2)</f>
        <v>0</v>
      </c>
      <c r="R115" s="246" t="s">
        <v>328</v>
      </c>
      <c r="S115" s="246" t="s">
        <v>119</v>
      </c>
      <c r="T115" s="247" t="s">
        <v>119</v>
      </c>
      <c r="U115" s="223">
        <v>0.28000000000000003</v>
      </c>
      <c r="V115" s="223">
        <f>ROUND(E115*U115,2)</f>
        <v>1.1200000000000001</v>
      </c>
      <c r="W115" s="223"/>
      <c r="X115" s="223" t="s">
        <v>135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136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4">
      <c r="A116" s="241">
        <v>56</v>
      </c>
      <c r="B116" s="242" t="s">
        <v>349</v>
      </c>
      <c r="C116" s="253" t="s">
        <v>350</v>
      </c>
      <c r="D116" s="243" t="s">
        <v>286</v>
      </c>
      <c r="E116" s="244">
        <v>4.04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2.7E-2</v>
      </c>
      <c r="O116" s="246">
        <f>ROUND(E116*N116,2)</f>
        <v>0.11</v>
      </c>
      <c r="P116" s="246">
        <v>0</v>
      </c>
      <c r="Q116" s="246">
        <f>ROUND(E116*P116,2)</f>
        <v>0</v>
      </c>
      <c r="R116" s="246" t="s">
        <v>200</v>
      </c>
      <c r="S116" s="246" t="s">
        <v>119</v>
      </c>
      <c r="T116" s="247" t="s">
        <v>119</v>
      </c>
      <c r="U116" s="223">
        <v>0</v>
      </c>
      <c r="V116" s="223">
        <f>ROUND(E116*U116,2)</f>
        <v>0</v>
      </c>
      <c r="W116" s="223"/>
      <c r="X116" s="223" t="s">
        <v>201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202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0.399999999999999" outlineLevel="1" x14ac:dyDescent="0.4">
      <c r="A117" s="231">
        <v>57</v>
      </c>
      <c r="B117" s="232" t="s">
        <v>351</v>
      </c>
      <c r="C117" s="250" t="s">
        <v>352</v>
      </c>
      <c r="D117" s="233" t="s">
        <v>199</v>
      </c>
      <c r="E117" s="234">
        <v>0.8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2.5</v>
      </c>
      <c r="O117" s="236">
        <f>ROUND(E117*N117,2)</f>
        <v>2</v>
      </c>
      <c r="P117" s="236">
        <v>0</v>
      </c>
      <c r="Q117" s="236">
        <f>ROUND(E117*P117,2)</f>
        <v>0</v>
      </c>
      <c r="R117" s="236" t="s">
        <v>328</v>
      </c>
      <c r="S117" s="236" t="s">
        <v>119</v>
      </c>
      <c r="T117" s="237" t="s">
        <v>119</v>
      </c>
      <c r="U117" s="223">
        <v>1.4490000000000001</v>
      </c>
      <c r="V117" s="223">
        <f>ROUND(E117*U117,2)</f>
        <v>1.1599999999999999</v>
      </c>
      <c r="W117" s="223"/>
      <c r="X117" s="223" t="s">
        <v>135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136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4">
      <c r="A118" s="221"/>
      <c r="B118" s="222"/>
      <c r="C118" s="260" t="s">
        <v>353</v>
      </c>
      <c r="D118" s="259"/>
      <c r="E118" s="259"/>
      <c r="F118" s="259"/>
      <c r="G118" s="259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179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4">
      <c r="A119" s="231">
        <v>58</v>
      </c>
      <c r="B119" s="232" t="s">
        <v>354</v>
      </c>
      <c r="C119" s="250" t="s">
        <v>355</v>
      </c>
      <c r="D119" s="233" t="s">
        <v>286</v>
      </c>
      <c r="E119" s="234">
        <v>4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1.7000000000000001E-4</v>
      </c>
      <c r="O119" s="236">
        <f>ROUND(E119*N119,2)</f>
        <v>0</v>
      </c>
      <c r="P119" s="236">
        <v>0</v>
      </c>
      <c r="Q119" s="236">
        <f>ROUND(E119*P119,2)</f>
        <v>0</v>
      </c>
      <c r="R119" s="236" t="s">
        <v>328</v>
      </c>
      <c r="S119" s="236" t="s">
        <v>119</v>
      </c>
      <c r="T119" s="237" t="s">
        <v>119</v>
      </c>
      <c r="U119" s="223">
        <v>1.6870000000000001</v>
      </c>
      <c r="V119" s="223">
        <f>ROUND(E119*U119,2)</f>
        <v>6.75</v>
      </c>
      <c r="W119" s="223"/>
      <c r="X119" s="223" t="s">
        <v>135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136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4">
      <c r="A120" s="221"/>
      <c r="B120" s="222"/>
      <c r="C120" s="260" t="s">
        <v>356</v>
      </c>
      <c r="D120" s="259"/>
      <c r="E120" s="259"/>
      <c r="F120" s="259"/>
      <c r="G120" s="259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179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0.399999999999999" outlineLevel="1" x14ac:dyDescent="0.4">
      <c r="A121" s="241">
        <v>59</v>
      </c>
      <c r="B121" s="242" t="s">
        <v>357</v>
      </c>
      <c r="C121" s="253" t="s">
        <v>358</v>
      </c>
      <c r="D121" s="243" t="s">
        <v>286</v>
      </c>
      <c r="E121" s="244">
        <v>4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5.7999999999999996E-3</v>
      </c>
      <c r="O121" s="246">
        <f>ROUND(E121*N121,2)</f>
        <v>0.02</v>
      </c>
      <c r="P121" s="246">
        <v>0</v>
      </c>
      <c r="Q121" s="246">
        <f>ROUND(E121*P121,2)</f>
        <v>0</v>
      </c>
      <c r="R121" s="246" t="s">
        <v>200</v>
      </c>
      <c r="S121" s="246" t="s">
        <v>119</v>
      </c>
      <c r="T121" s="247" t="s">
        <v>119</v>
      </c>
      <c r="U121" s="223">
        <v>0</v>
      </c>
      <c r="V121" s="223">
        <f>ROUND(E121*U121,2)</f>
        <v>0</v>
      </c>
      <c r="W121" s="223"/>
      <c r="X121" s="223" t="s">
        <v>201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202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4">
      <c r="A122" s="231">
        <v>60</v>
      </c>
      <c r="B122" s="232" t="s">
        <v>359</v>
      </c>
      <c r="C122" s="250" t="s">
        <v>360</v>
      </c>
      <c r="D122" s="233" t="s">
        <v>176</v>
      </c>
      <c r="E122" s="234">
        <v>20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6" t="s">
        <v>328</v>
      </c>
      <c r="S122" s="236" t="s">
        <v>119</v>
      </c>
      <c r="T122" s="237" t="s">
        <v>119</v>
      </c>
      <c r="U122" s="223">
        <v>6.6000000000000003E-2</v>
      </c>
      <c r="V122" s="223">
        <f>ROUND(E122*U122,2)</f>
        <v>1.32</v>
      </c>
      <c r="W122" s="223"/>
      <c r="X122" s="223" t="s">
        <v>135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136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4">
      <c r="A123" s="221"/>
      <c r="B123" s="222"/>
      <c r="C123" s="260" t="s">
        <v>361</v>
      </c>
      <c r="D123" s="259"/>
      <c r="E123" s="259"/>
      <c r="F123" s="259"/>
      <c r="G123" s="259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179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0.399999999999999" outlineLevel="1" x14ac:dyDescent="0.4">
      <c r="A124" s="241">
        <v>61</v>
      </c>
      <c r="B124" s="242" t="s">
        <v>362</v>
      </c>
      <c r="C124" s="253" t="s">
        <v>363</v>
      </c>
      <c r="D124" s="243" t="s">
        <v>286</v>
      </c>
      <c r="E124" s="244">
        <v>20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3.2100000000000002E-3</v>
      </c>
      <c r="O124" s="246">
        <f>ROUND(E124*N124,2)</f>
        <v>0.06</v>
      </c>
      <c r="P124" s="246">
        <v>0</v>
      </c>
      <c r="Q124" s="246">
        <f>ROUND(E124*P124,2)</f>
        <v>0</v>
      </c>
      <c r="R124" s="246" t="s">
        <v>200</v>
      </c>
      <c r="S124" s="246" t="s">
        <v>119</v>
      </c>
      <c r="T124" s="247" t="s">
        <v>119</v>
      </c>
      <c r="U124" s="223">
        <v>0</v>
      </c>
      <c r="V124" s="223">
        <f>ROUND(E124*U124,2)</f>
        <v>0</v>
      </c>
      <c r="W124" s="223"/>
      <c r="X124" s="223" t="s">
        <v>201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202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20.399999999999999" outlineLevel="1" x14ac:dyDescent="0.4">
      <c r="A125" s="231">
        <v>62</v>
      </c>
      <c r="B125" s="232" t="s">
        <v>364</v>
      </c>
      <c r="C125" s="250" t="s">
        <v>365</v>
      </c>
      <c r="D125" s="233" t="s">
        <v>286</v>
      </c>
      <c r="E125" s="234">
        <v>16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6">
        <v>1.0000000000000001E-5</v>
      </c>
      <c r="O125" s="236">
        <f>ROUND(E125*N125,2)</f>
        <v>0</v>
      </c>
      <c r="P125" s="236">
        <v>0</v>
      </c>
      <c r="Q125" s="236">
        <f>ROUND(E125*P125,2)</f>
        <v>0</v>
      </c>
      <c r="R125" s="236" t="s">
        <v>328</v>
      </c>
      <c r="S125" s="236" t="s">
        <v>119</v>
      </c>
      <c r="T125" s="237" t="s">
        <v>119</v>
      </c>
      <c r="U125" s="223">
        <v>0.17599999999999999</v>
      </c>
      <c r="V125" s="223">
        <f>ROUND(E125*U125,2)</f>
        <v>2.82</v>
      </c>
      <c r="W125" s="223"/>
      <c r="X125" s="223" t="s">
        <v>135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136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4">
      <c r="A126" s="221"/>
      <c r="B126" s="222"/>
      <c r="C126" s="260" t="s">
        <v>366</v>
      </c>
      <c r="D126" s="259"/>
      <c r="E126" s="259"/>
      <c r="F126" s="259"/>
      <c r="G126" s="259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179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4">
      <c r="A127" s="241">
        <v>63</v>
      </c>
      <c r="B127" s="242" t="s">
        <v>367</v>
      </c>
      <c r="C127" s="253" t="s">
        <v>368</v>
      </c>
      <c r="D127" s="243" t="s">
        <v>286</v>
      </c>
      <c r="E127" s="244">
        <v>16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6.6E-4</v>
      </c>
      <c r="O127" s="246">
        <f>ROUND(E127*N127,2)</f>
        <v>0.01</v>
      </c>
      <c r="P127" s="246">
        <v>0</v>
      </c>
      <c r="Q127" s="246">
        <f>ROUND(E127*P127,2)</f>
        <v>0</v>
      </c>
      <c r="R127" s="246" t="s">
        <v>200</v>
      </c>
      <c r="S127" s="246" t="s">
        <v>119</v>
      </c>
      <c r="T127" s="247" t="s">
        <v>119</v>
      </c>
      <c r="U127" s="223">
        <v>0</v>
      </c>
      <c r="V127" s="223">
        <f>ROUND(E127*U127,2)</f>
        <v>0</v>
      </c>
      <c r="W127" s="223"/>
      <c r="X127" s="223" t="s">
        <v>201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202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4">
      <c r="A128" s="231">
        <v>64</v>
      </c>
      <c r="B128" s="232" t="s">
        <v>369</v>
      </c>
      <c r="C128" s="250" t="s">
        <v>370</v>
      </c>
      <c r="D128" s="233" t="s">
        <v>371</v>
      </c>
      <c r="E128" s="234">
        <v>4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0.14494000000000001</v>
      </c>
      <c r="O128" s="236">
        <f>ROUND(E128*N128,2)</f>
        <v>0.57999999999999996</v>
      </c>
      <c r="P128" s="236">
        <v>0</v>
      </c>
      <c r="Q128" s="236">
        <f>ROUND(E128*P128,2)</f>
        <v>0</v>
      </c>
      <c r="R128" s="236"/>
      <c r="S128" s="236" t="s">
        <v>134</v>
      </c>
      <c r="T128" s="237" t="s">
        <v>120</v>
      </c>
      <c r="U128" s="223">
        <v>5.024</v>
      </c>
      <c r="V128" s="223">
        <f>ROUND(E128*U128,2)</f>
        <v>20.100000000000001</v>
      </c>
      <c r="W128" s="223"/>
      <c r="X128" s="223" t="s">
        <v>135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136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4">
      <c r="A129" s="221"/>
      <c r="B129" s="222"/>
      <c r="C129" s="261" t="s">
        <v>372</v>
      </c>
      <c r="D129" s="257"/>
      <c r="E129" s="258">
        <v>4</v>
      </c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181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x14ac:dyDescent="0.4">
      <c r="A130" s="225" t="s">
        <v>114</v>
      </c>
      <c r="B130" s="226" t="s">
        <v>71</v>
      </c>
      <c r="C130" s="249" t="s">
        <v>72</v>
      </c>
      <c r="D130" s="227"/>
      <c r="E130" s="228"/>
      <c r="F130" s="229"/>
      <c r="G130" s="229">
        <f>SUMIF(AG131:AG154,"&lt;&gt;NOR",G131:G154)</f>
        <v>0</v>
      </c>
      <c r="H130" s="229"/>
      <c r="I130" s="229">
        <f>SUM(I131:I154)</f>
        <v>0</v>
      </c>
      <c r="J130" s="229"/>
      <c r="K130" s="229">
        <f>SUM(K131:K154)</f>
        <v>0</v>
      </c>
      <c r="L130" s="229"/>
      <c r="M130" s="229">
        <f>SUM(M131:M154)</f>
        <v>0</v>
      </c>
      <c r="N130" s="229"/>
      <c r="O130" s="229">
        <f>SUM(O131:O154)</f>
        <v>55.489999999999995</v>
      </c>
      <c r="P130" s="229"/>
      <c r="Q130" s="229">
        <f>SUM(Q131:Q154)</f>
        <v>0</v>
      </c>
      <c r="R130" s="229"/>
      <c r="S130" s="229"/>
      <c r="T130" s="230"/>
      <c r="U130" s="224"/>
      <c r="V130" s="224">
        <f>SUM(V131:V154)</f>
        <v>95.700000000000017</v>
      </c>
      <c r="W130" s="224"/>
      <c r="X130" s="224"/>
      <c r="AG130" t="s">
        <v>115</v>
      </c>
    </row>
    <row r="131" spans="1:60" outlineLevel="1" x14ac:dyDescent="0.4">
      <c r="A131" s="231">
        <v>65</v>
      </c>
      <c r="B131" s="232" t="s">
        <v>373</v>
      </c>
      <c r="C131" s="250" t="s">
        <v>374</v>
      </c>
      <c r="D131" s="233" t="s">
        <v>176</v>
      </c>
      <c r="E131" s="234">
        <v>175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6">
        <v>0.188</v>
      </c>
      <c r="O131" s="236">
        <f>ROUND(E131*N131,2)</f>
        <v>32.9</v>
      </c>
      <c r="P131" s="236">
        <v>0</v>
      </c>
      <c r="Q131" s="236">
        <f>ROUND(E131*P131,2)</f>
        <v>0</v>
      </c>
      <c r="R131" s="236"/>
      <c r="S131" s="236" t="s">
        <v>134</v>
      </c>
      <c r="T131" s="237" t="s">
        <v>120</v>
      </c>
      <c r="U131" s="223">
        <v>0.27</v>
      </c>
      <c r="V131" s="223">
        <f>ROUND(E131*U131,2)</f>
        <v>47.25</v>
      </c>
      <c r="W131" s="223"/>
      <c r="X131" s="223" t="s">
        <v>135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136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4">
      <c r="A132" s="221"/>
      <c r="B132" s="222"/>
      <c r="C132" s="261" t="s">
        <v>375</v>
      </c>
      <c r="D132" s="257"/>
      <c r="E132" s="258">
        <v>175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181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4">
      <c r="A133" s="231">
        <v>66</v>
      </c>
      <c r="B133" s="232" t="s">
        <v>376</v>
      </c>
      <c r="C133" s="250" t="s">
        <v>377</v>
      </c>
      <c r="D133" s="233" t="s">
        <v>176</v>
      </c>
      <c r="E133" s="234">
        <v>60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0</v>
      </c>
      <c r="O133" s="236">
        <f>ROUND(E133*N133,2)</f>
        <v>0</v>
      </c>
      <c r="P133" s="236">
        <v>0</v>
      </c>
      <c r="Q133" s="236">
        <f>ROUND(E133*P133,2)</f>
        <v>0</v>
      </c>
      <c r="R133" s="236" t="s">
        <v>177</v>
      </c>
      <c r="S133" s="236" t="s">
        <v>119</v>
      </c>
      <c r="T133" s="237" t="s">
        <v>119</v>
      </c>
      <c r="U133" s="223">
        <v>7.3999999999999996E-2</v>
      </c>
      <c r="V133" s="223">
        <f>ROUND(E133*U133,2)</f>
        <v>4.4400000000000004</v>
      </c>
      <c r="W133" s="223"/>
      <c r="X133" s="223" t="s">
        <v>135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136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4">
      <c r="A134" s="221"/>
      <c r="B134" s="222"/>
      <c r="C134" s="260" t="s">
        <v>378</v>
      </c>
      <c r="D134" s="259"/>
      <c r="E134" s="259"/>
      <c r="F134" s="259"/>
      <c r="G134" s="259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179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4">
      <c r="A135" s="231">
        <v>67</v>
      </c>
      <c r="B135" s="232" t="s">
        <v>379</v>
      </c>
      <c r="C135" s="250" t="s">
        <v>380</v>
      </c>
      <c r="D135" s="233" t="s">
        <v>176</v>
      </c>
      <c r="E135" s="234">
        <v>60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6">
        <v>0</v>
      </c>
      <c r="O135" s="236">
        <f>ROUND(E135*N135,2)</f>
        <v>0</v>
      </c>
      <c r="P135" s="236">
        <v>0</v>
      </c>
      <c r="Q135" s="236">
        <f>ROUND(E135*P135,2)</f>
        <v>0</v>
      </c>
      <c r="R135" s="236" t="s">
        <v>177</v>
      </c>
      <c r="S135" s="236" t="s">
        <v>119</v>
      </c>
      <c r="T135" s="237" t="s">
        <v>119</v>
      </c>
      <c r="U135" s="223">
        <v>3.6999999999999998E-2</v>
      </c>
      <c r="V135" s="223">
        <f>ROUND(E135*U135,2)</f>
        <v>2.2200000000000002</v>
      </c>
      <c r="W135" s="223"/>
      <c r="X135" s="223" t="s">
        <v>135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136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4">
      <c r="A136" s="221"/>
      <c r="B136" s="222"/>
      <c r="C136" s="260" t="s">
        <v>378</v>
      </c>
      <c r="D136" s="259"/>
      <c r="E136" s="259"/>
      <c r="F136" s="259"/>
      <c r="G136" s="259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179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4">
      <c r="A137" s="231">
        <v>68</v>
      </c>
      <c r="B137" s="232" t="s">
        <v>381</v>
      </c>
      <c r="C137" s="250" t="s">
        <v>382</v>
      </c>
      <c r="D137" s="233" t="s">
        <v>176</v>
      </c>
      <c r="E137" s="234">
        <v>60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4.3E-3</v>
      </c>
      <c r="O137" s="236">
        <f>ROUND(E137*N137,2)</f>
        <v>0.26</v>
      </c>
      <c r="P137" s="236">
        <v>0</v>
      </c>
      <c r="Q137" s="236">
        <f>ROUND(E137*P137,2)</f>
        <v>0</v>
      </c>
      <c r="R137" s="236" t="s">
        <v>177</v>
      </c>
      <c r="S137" s="236" t="s">
        <v>119</v>
      </c>
      <c r="T137" s="237" t="s">
        <v>119</v>
      </c>
      <c r="U137" s="223">
        <v>0.20799999999999999</v>
      </c>
      <c r="V137" s="223">
        <f>ROUND(E137*U137,2)</f>
        <v>12.48</v>
      </c>
      <c r="W137" s="223"/>
      <c r="X137" s="223" t="s">
        <v>135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136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4">
      <c r="A138" s="221"/>
      <c r="B138" s="222"/>
      <c r="C138" s="260" t="s">
        <v>383</v>
      </c>
      <c r="D138" s="259"/>
      <c r="E138" s="259"/>
      <c r="F138" s="259"/>
      <c r="G138" s="259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179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0.399999999999999" outlineLevel="1" x14ac:dyDescent="0.4">
      <c r="A139" s="241">
        <v>69</v>
      </c>
      <c r="B139" s="242" t="s">
        <v>384</v>
      </c>
      <c r="C139" s="253" t="s">
        <v>385</v>
      </c>
      <c r="D139" s="243" t="s">
        <v>286</v>
      </c>
      <c r="E139" s="244">
        <v>2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6" t="s">
        <v>177</v>
      </c>
      <c r="S139" s="246" t="s">
        <v>119</v>
      </c>
      <c r="T139" s="247" t="s">
        <v>119</v>
      </c>
      <c r="U139" s="223">
        <v>0.2</v>
      </c>
      <c r="V139" s="223">
        <f>ROUND(E139*U139,2)</f>
        <v>0.4</v>
      </c>
      <c r="W139" s="223"/>
      <c r="X139" s="223" t="s">
        <v>135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136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0.399999999999999" outlineLevel="1" x14ac:dyDescent="0.4">
      <c r="A140" s="241">
        <v>70</v>
      </c>
      <c r="B140" s="242" t="s">
        <v>386</v>
      </c>
      <c r="C140" s="253" t="s">
        <v>387</v>
      </c>
      <c r="D140" s="243" t="s">
        <v>286</v>
      </c>
      <c r="E140" s="244">
        <v>2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5.1000000000000004E-3</v>
      </c>
      <c r="O140" s="246">
        <f>ROUND(E140*N140,2)</f>
        <v>0.01</v>
      </c>
      <c r="P140" s="246">
        <v>0</v>
      </c>
      <c r="Q140" s="246">
        <f>ROUND(E140*P140,2)</f>
        <v>0</v>
      </c>
      <c r="R140" s="246" t="s">
        <v>200</v>
      </c>
      <c r="S140" s="246" t="s">
        <v>119</v>
      </c>
      <c r="T140" s="247" t="s">
        <v>119</v>
      </c>
      <c r="U140" s="223">
        <v>0</v>
      </c>
      <c r="V140" s="223">
        <f>ROUND(E140*U140,2)</f>
        <v>0</v>
      </c>
      <c r="W140" s="223"/>
      <c r="X140" s="223" t="s">
        <v>201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202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0.399999999999999" outlineLevel="1" x14ac:dyDescent="0.4">
      <c r="A141" s="241">
        <v>71</v>
      </c>
      <c r="B141" s="242" t="s">
        <v>388</v>
      </c>
      <c r="C141" s="253" t="s">
        <v>389</v>
      </c>
      <c r="D141" s="243" t="s">
        <v>286</v>
      </c>
      <c r="E141" s="244">
        <v>4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6" t="s">
        <v>200</v>
      </c>
      <c r="S141" s="246" t="s">
        <v>119</v>
      </c>
      <c r="T141" s="247" t="s">
        <v>119</v>
      </c>
      <c r="U141" s="223">
        <v>0</v>
      </c>
      <c r="V141" s="223">
        <f>ROUND(E141*U141,2)</f>
        <v>0</v>
      </c>
      <c r="W141" s="223"/>
      <c r="X141" s="223" t="s">
        <v>201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202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30.6" outlineLevel="1" x14ac:dyDescent="0.4">
      <c r="A142" s="231">
        <v>72</v>
      </c>
      <c r="B142" s="232" t="s">
        <v>390</v>
      </c>
      <c r="C142" s="250" t="s">
        <v>391</v>
      </c>
      <c r="D142" s="233" t="s">
        <v>176</v>
      </c>
      <c r="E142" s="234">
        <v>97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21</v>
      </c>
      <c r="M142" s="236">
        <f>G142*(1+L142/100)</f>
        <v>0</v>
      </c>
      <c r="N142" s="236">
        <v>0.12471</v>
      </c>
      <c r="O142" s="236">
        <f>ROUND(E142*N142,2)</f>
        <v>12.1</v>
      </c>
      <c r="P142" s="236">
        <v>0</v>
      </c>
      <c r="Q142" s="236">
        <f>ROUND(E142*P142,2)</f>
        <v>0</v>
      </c>
      <c r="R142" s="236" t="s">
        <v>177</v>
      </c>
      <c r="S142" s="236" t="s">
        <v>119</v>
      </c>
      <c r="T142" s="237" t="s">
        <v>119</v>
      </c>
      <c r="U142" s="223">
        <v>0.11899999999999999</v>
      </c>
      <c r="V142" s="223">
        <f>ROUND(E142*U142,2)</f>
        <v>11.54</v>
      </c>
      <c r="W142" s="223"/>
      <c r="X142" s="223" t="s">
        <v>135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136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4">
      <c r="A143" s="221"/>
      <c r="B143" s="222"/>
      <c r="C143" s="260" t="s">
        <v>392</v>
      </c>
      <c r="D143" s="259"/>
      <c r="E143" s="259"/>
      <c r="F143" s="259"/>
      <c r="G143" s="259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179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4">
      <c r="A144" s="221"/>
      <c r="B144" s="222"/>
      <c r="C144" s="261" t="s">
        <v>393</v>
      </c>
      <c r="D144" s="257"/>
      <c r="E144" s="258">
        <v>97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181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0.399999999999999" outlineLevel="1" x14ac:dyDescent="0.4">
      <c r="A145" s="231">
        <v>73</v>
      </c>
      <c r="B145" s="232" t="s">
        <v>394</v>
      </c>
      <c r="C145" s="250" t="s">
        <v>395</v>
      </c>
      <c r="D145" s="233" t="s">
        <v>176</v>
      </c>
      <c r="E145" s="234">
        <v>97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0.10471</v>
      </c>
      <c r="O145" s="236">
        <f>ROUND(E145*N145,2)</f>
        <v>10.16</v>
      </c>
      <c r="P145" s="236">
        <v>0</v>
      </c>
      <c r="Q145" s="236">
        <f>ROUND(E145*P145,2)</f>
        <v>0</v>
      </c>
      <c r="R145" s="236" t="s">
        <v>177</v>
      </c>
      <c r="S145" s="236" t="s">
        <v>119</v>
      </c>
      <c r="T145" s="237" t="s">
        <v>119</v>
      </c>
      <c r="U145" s="223">
        <v>0.09</v>
      </c>
      <c r="V145" s="223">
        <f>ROUND(E145*U145,2)</f>
        <v>8.73</v>
      </c>
      <c r="W145" s="223"/>
      <c r="X145" s="223" t="s">
        <v>135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136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4">
      <c r="A146" s="221"/>
      <c r="B146" s="222"/>
      <c r="C146" s="260" t="s">
        <v>392</v>
      </c>
      <c r="D146" s="259"/>
      <c r="E146" s="259"/>
      <c r="F146" s="259"/>
      <c r="G146" s="259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179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0.399999999999999" outlineLevel="1" x14ac:dyDescent="0.4">
      <c r="A147" s="231">
        <v>74</v>
      </c>
      <c r="B147" s="232" t="s">
        <v>396</v>
      </c>
      <c r="C147" s="250" t="s">
        <v>397</v>
      </c>
      <c r="D147" s="233" t="s">
        <v>184</v>
      </c>
      <c r="E147" s="234">
        <v>12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3.7000000000000002E-3</v>
      </c>
      <c r="O147" s="236">
        <f>ROUND(E147*N147,2)</f>
        <v>0.04</v>
      </c>
      <c r="P147" s="236">
        <v>0</v>
      </c>
      <c r="Q147" s="236">
        <f>ROUND(E147*P147,2)</f>
        <v>0</v>
      </c>
      <c r="R147" s="236" t="s">
        <v>177</v>
      </c>
      <c r="S147" s="236" t="s">
        <v>119</v>
      </c>
      <c r="T147" s="237" t="s">
        <v>119</v>
      </c>
      <c r="U147" s="223">
        <v>0.36</v>
      </c>
      <c r="V147" s="223">
        <f>ROUND(E147*U147,2)</f>
        <v>4.32</v>
      </c>
      <c r="W147" s="223"/>
      <c r="X147" s="223" t="s">
        <v>135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136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4">
      <c r="A148" s="221"/>
      <c r="B148" s="222"/>
      <c r="C148" s="261" t="s">
        <v>398</v>
      </c>
      <c r="D148" s="257"/>
      <c r="E148" s="258">
        <v>12</v>
      </c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181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4">
      <c r="A149" s="231">
        <v>75</v>
      </c>
      <c r="B149" s="232" t="s">
        <v>399</v>
      </c>
      <c r="C149" s="250" t="s">
        <v>400</v>
      </c>
      <c r="D149" s="233" t="s">
        <v>184</v>
      </c>
      <c r="E149" s="234">
        <v>12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0</v>
      </c>
      <c r="O149" s="236">
        <f>ROUND(E149*N149,2)</f>
        <v>0</v>
      </c>
      <c r="P149" s="236">
        <v>0</v>
      </c>
      <c r="Q149" s="236">
        <f>ROUND(E149*P149,2)</f>
        <v>0</v>
      </c>
      <c r="R149" s="236" t="s">
        <v>177</v>
      </c>
      <c r="S149" s="236" t="s">
        <v>119</v>
      </c>
      <c r="T149" s="237" t="s">
        <v>119</v>
      </c>
      <c r="U149" s="223">
        <v>0.13</v>
      </c>
      <c r="V149" s="223">
        <f>ROUND(E149*U149,2)</f>
        <v>1.56</v>
      </c>
      <c r="W149" s="223"/>
      <c r="X149" s="223" t="s">
        <v>314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315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4">
      <c r="A150" s="221"/>
      <c r="B150" s="222"/>
      <c r="C150" s="260" t="s">
        <v>401</v>
      </c>
      <c r="D150" s="259"/>
      <c r="E150" s="259"/>
      <c r="F150" s="259"/>
      <c r="G150" s="259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179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4">
      <c r="A151" s="221"/>
      <c r="B151" s="222"/>
      <c r="C151" s="261" t="s">
        <v>398</v>
      </c>
      <c r="D151" s="257"/>
      <c r="E151" s="258">
        <v>12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181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4">
      <c r="A152" s="241">
        <v>76</v>
      </c>
      <c r="B152" s="242" t="s">
        <v>402</v>
      </c>
      <c r="C152" s="253" t="s">
        <v>403</v>
      </c>
      <c r="D152" s="243" t="s">
        <v>176</v>
      </c>
      <c r="E152" s="244">
        <v>46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3.6999999999999999E-4</v>
      </c>
      <c r="O152" s="246">
        <f>ROUND(E152*N152,2)</f>
        <v>0.02</v>
      </c>
      <c r="P152" s="246">
        <v>0</v>
      </c>
      <c r="Q152" s="246">
        <f>ROUND(E152*P152,2)</f>
        <v>0</v>
      </c>
      <c r="R152" s="246" t="s">
        <v>177</v>
      </c>
      <c r="S152" s="246" t="s">
        <v>119</v>
      </c>
      <c r="T152" s="247" t="s">
        <v>119</v>
      </c>
      <c r="U152" s="223">
        <v>4.8000000000000001E-2</v>
      </c>
      <c r="V152" s="223">
        <f>ROUND(E152*U152,2)</f>
        <v>2.21</v>
      </c>
      <c r="W152" s="223"/>
      <c r="X152" s="223" t="s">
        <v>135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136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4">
      <c r="A153" s="231">
        <v>77</v>
      </c>
      <c r="B153" s="232" t="s">
        <v>404</v>
      </c>
      <c r="C153" s="250" t="s">
        <v>405</v>
      </c>
      <c r="D153" s="233" t="s">
        <v>176</v>
      </c>
      <c r="E153" s="234">
        <v>46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6">
        <v>0</v>
      </c>
      <c r="O153" s="236">
        <f>ROUND(E153*N153,2)</f>
        <v>0</v>
      </c>
      <c r="P153" s="236">
        <v>0</v>
      </c>
      <c r="Q153" s="236">
        <f>ROUND(E153*P153,2)</f>
        <v>0</v>
      </c>
      <c r="R153" s="236" t="s">
        <v>177</v>
      </c>
      <c r="S153" s="236" t="s">
        <v>119</v>
      </c>
      <c r="T153" s="237" t="s">
        <v>119</v>
      </c>
      <c r="U153" s="223">
        <v>1.2E-2</v>
      </c>
      <c r="V153" s="223">
        <f>ROUND(E153*U153,2)</f>
        <v>0.55000000000000004</v>
      </c>
      <c r="W153" s="223"/>
      <c r="X153" s="223" t="s">
        <v>135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136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4">
      <c r="A154" s="221"/>
      <c r="B154" s="222"/>
      <c r="C154" s="260" t="s">
        <v>401</v>
      </c>
      <c r="D154" s="259"/>
      <c r="E154" s="259"/>
      <c r="F154" s="259"/>
      <c r="G154" s="259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179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x14ac:dyDescent="0.4">
      <c r="A155" s="225" t="s">
        <v>114</v>
      </c>
      <c r="B155" s="226" t="s">
        <v>73</v>
      </c>
      <c r="C155" s="249" t="s">
        <v>74</v>
      </c>
      <c r="D155" s="227"/>
      <c r="E155" s="228"/>
      <c r="F155" s="229"/>
      <c r="G155" s="229">
        <f>SUMIF(AG156:AG158,"&lt;&gt;NOR",G156:G158)</f>
        <v>0</v>
      </c>
      <c r="H155" s="229"/>
      <c r="I155" s="229">
        <f>SUM(I156:I158)</f>
        <v>0</v>
      </c>
      <c r="J155" s="229"/>
      <c r="K155" s="229">
        <f>SUM(K156:K158)</f>
        <v>0</v>
      </c>
      <c r="L155" s="229"/>
      <c r="M155" s="229">
        <f>SUM(M156:M158)</f>
        <v>0</v>
      </c>
      <c r="N155" s="229"/>
      <c r="O155" s="229">
        <f>SUM(O156:O158)</f>
        <v>0</v>
      </c>
      <c r="P155" s="229"/>
      <c r="Q155" s="229">
        <f>SUM(Q156:Q158)</f>
        <v>0</v>
      </c>
      <c r="R155" s="229"/>
      <c r="S155" s="229"/>
      <c r="T155" s="230"/>
      <c r="U155" s="224"/>
      <c r="V155" s="224">
        <f>SUM(V156:V158)</f>
        <v>7.81</v>
      </c>
      <c r="W155" s="224"/>
      <c r="X155" s="224"/>
      <c r="AG155" t="s">
        <v>115</v>
      </c>
    </row>
    <row r="156" spans="1:60" outlineLevel="1" x14ac:dyDescent="0.4">
      <c r="A156" s="231">
        <v>78</v>
      </c>
      <c r="B156" s="232" t="s">
        <v>406</v>
      </c>
      <c r="C156" s="250" t="s">
        <v>407</v>
      </c>
      <c r="D156" s="233" t="s">
        <v>184</v>
      </c>
      <c r="E156" s="234">
        <v>390.25</v>
      </c>
      <c r="F156" s="235"/>
      <c r="G156" s="236">
        <f>ROUND(E156*F156,2)</f>
        <v>0</v>
      </c>
      <c r="H156" s="235"/>
      <c r="I156" s="236">
        <f>ROUND(E156*H156,2)</f>
        <v>0</v>
      </c>
      <c r="J156" s="235"/>
      <c r="K156" s="236">
        <f>ROUND(E156*J156,2)</f>
        <v>0</v>
      </c>
      <c r="L156" s="236">
        <v>21</v>
      </c>
      <c r="M156" s="236">
        <f>G156*(1+L156/100)</f>
        <v>0</v>
      </c>
      <c r="N156" s="236">
        <v>1.0000000000000001E-5</v>
      </c>
      <c r="O156" s="236">
        <f>ROUND(E156*N156,2)</f>
        <v>0</v>
      </c>
      <c r="P156" s="236">
        <v>0</v>
      </c>
      <c r="Q156" s="236">
        <f>ROUND(E156*P156,2)</f>
        <v>0</v>
      </c>
      <c r="R156" s="236" t="s">
        <v>177</v>
      </c>
      <c r="S156" s="236" t="s">
        <v>119</v>
      </c>
      <c r="T156" s="237" t="s">
        <v>119</v>
      </c>
      <c r="U156" s="223">
        <v>0.02</v>
      </c>
      <c r="V156" s="223">
        <f>ROUND(E156*U156,2)</f>
        <v>7.81</v>
      </c>
      <c r="W156" s="223"/>
      <c r="X156" s="223" t="s">
        <v>135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136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4">
      <c r="A157" s="221"/>
      <c r="B157" s="222"/>
      <c r="C157" s="260" t="s">
        <v>408</v>
      </c>
      <c r="D157" s="259"/>
      <c r="E157" s="259"/>
      <c r="F157" s="259"/>
      <c r="G157" s="259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179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4">
      <c r="A158" s="221"/>
      <c r="B158" s="222"/>
      <c r="C158" s="261" t="s">
        <v>409</v>
      </c>
      <c r="D158" s="257"/>
      <c r="E158" s="258">
        <v>390.25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181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x14ac:dyDescent="0.4">
      <c r="A159" s="225" t="s">
        <v>114</v>
      </c>
      <c r="B159" s="226" t="s">
        <v>75</v>
      </c>
      <c r="C159" s="249" t="s">
        <v>76</v>
      </c>
      <c r="D159" s="227"/>
      <c r="E159" s="228"/>
      <c r="F159" s="229"/>
      <c r="G159" s="229">
        <f>SUMIF(AG160:AG162,"&lt;&gt;NOR",G160:G162)</f>
        <v>0</v>
      </c>
      <c r="H159" s="229"/>
      <c r="I159" s="229">
        <f>SUM(I160:I162)</f>
        <v>0</v>
      </c>
      <c r="J159" s="229"/>
      <c r="K159" s="229">
        <f>SUM(K160:K162)</f>
        <v>0</v>
      </c>
      <c r="L159" s="229"/>
      <c r="M159" s="229">
        <f>SUM(M160:M162)</f>
        <v>0</v>
      </c>
      <c r="N159" s="229"/>
      <c r="O159" s="229">
        <f>SUM(O160:O162)</f>
        <v>0</v>
      </c>
      <c r="P159" s="229"/>
      <c r="Q159" s="229">
        <f>SUM(Q160:Q162)</f>
        <v>0</v>
      </c>
      <c r="R159" s="229"/>
      <c r="S159" s="229"/>
      <c r="T159" s="230"/>
      <c r="U159" s="224"/>
      <c r="V159" s="224">
        <f>SUM(V160:V162)</f>
        <v>19.670000000000002</v>
      </c>
      <c r="W159" s="224"/>
      <c r="X159" s="224"/>
      <c r="AG159" t="s">
        <v>115</v>
      </c>
    </row>
    <row r="160" spans="1:60" ht="20.399999999999999" outlineLevel="1" x14ac:dyDescent="0.4">
      <c r="A160" s="231">
        <v>79</v>
      </c>
      <c r="B160" s="232" t="s">
        <v>410</v>
      </c>
      <c r="C160" s="250" t="s">
        <v>411</v>
      </c>
      <c r="D160" s="233" t="s">
        <v>184</v>
      </c>
      <c r="E160" s="234">
        <v>171</v>
      </c>
      <c r="F160" s="235"/>
      <c r="G160" s="236">
        <f>ROUND(E160*F160,2)</f>
        <v>0</v>
      </c>
      <c r="H160" s="235"/>
      <c r="I160" s="236">
        <f>ROUND(E160*H160,2)</f>
        <v>0</v>
      </c>
      <c r="J160" s="235"/>
      <c r="K160" s="236">
        <f>ROUND(E160*J160,2)</f>
        <v>0</v>
      </c>
      <c r="L160" s="236">
        <v>21</v>
      </c>
      <c r="M160" s="236">
        <f>G160*(1+L160/100)</f>
        <v>0</v>
      </c>
      <c r="N160" s="236">
        <v>0</v>
      </c>
      <c r="O160" s="236">
        <f>ROUND(E160*N160,2)</f>
        <v>0</v>
      </c>
      <c r="P160" s="236">
        <v>0</v>
      </c>
      <c r="Q160" s="236">
        <f>ROUND(E160*P160,2)</f>
        <v>0</v>
      </c>
      <c r="R160" s="236" t="s">
        <v>177</v>
      </c>
      <c r="S160" s="236" t="s">
        <v>119</v>
      </c>
      <c r="T160" s="237" t="s">
        <v>119</v>
      </c>
      <c r="U160" s="223">
        <v>0.115</v>
      </c>
      <c r="V160" s="223">
        <f>ROUND(E160*U160,2)</f>
        <v>19.670000000000002</v>
      </c>
      <c r="W160" s="223"/>
      <c r="X160" s="223" t="s">
        <v>135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136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0.7" outlineLevel="1" x14ac:dyDescent="0.4">
      <c r="A161" s="221"/>
      <c r="B161" s="222"/>
      <c r="C161" s="260" t="s">
        <v>412</v>
      </c>
      <c r="D161" s="259"/>
      <c r="E161" s="259"/>
      <c r="F161" s="259"/>
      <c r="G161" s="259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179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39" t="str">
        <f>C161</f>
        <v>krajníků, desek nebo panelů od spojovacího materiálu s odklizením a uložením očištěných hmot a spojovacího materiálu na skládku na vzdálenost do 10 m</v>
      </c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4">
      <c r="A162" s="221"/>
      <c r="B162" s="222"/>
      <c r="C162" s="261" t="s">
        <v>413</v>
      </c>
      <c r="D162" s="257"/>
      <c r="E162" s="258">
        <v>171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181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x14ac:dyDescent="0.4">
      <c r="A163" s="225" t="s">
        <v>114</v>
      </c>
      <c r="B163" s="226" t="s">
        <v>77</v>
      </c>
      <c r="C163" s="249" t="s">
        <v>78</v>
      </c>
      <c r="D163" s="227"/>
      <c r="E163" s="228"/>
      <c r="F163" s="229"/>
      <c r="G163" s="229">
        <f>SUMIF(AG164:AG183,"&lt;&gt;NOR",G164:G183)</f>
        <v>0</v>
      </c>
      <c r="H163" s="229"/>
      <c r="I163" s="229">
        <f>SUM(I164:I183)</f>
        <v>0</v>
      </c>
      <c r="J163" s="229"/>
      <c r="K163" s="229">
        <f>SUM(K164:K183)</f>
        <v>0</v>
      </c>
      <c r="L163" s="229"/>
      <c r="M163" s="229">
        <f>SUM(M164:M183)</f>
        <v>0</v>
      </c>
      <c r="N163" s="229"/>
      <c r="O163" s="229">
        <f>SUM(O164:O183)</f>
        <v>0</v>
      </c>
      <c r="P163" s="229"/>
      <c r="Q163" s="229">
        <f>SUM(Q164:Q183)</f>
        <v>0</v>
      </c>
      <c r="R163" s="229"/>
      <c r="S163" s="229"/>
      <c r="T163" s="230"/>
      <c r="U163" s="224"/>
      <c r="V163" s="224">
        <f>SUM(V164:V183)</f>
        <v>53.230000000000004</v>
      </c>
      <c r="W163" s="224"/>
      <c r="X163" s="224"/>
      <c r="AG163" t="s">
        <v>115</v>
      </c>
    </row>
    <row r="164" spans="1:60" outlineLevel="1" x14ac:dyDescent="0.4">
      <c r="A164" s="231">
        <v>80</v>
      </c>
      <c r="B164" s="232" t="s">
        <v>414</v>
      </c>
      <c r="C164" s="250" t="s">
        <v>415</v>
      </c>
      <c r="D164" s="233" t="s">
        <v>261</v>
      </c>
      <c r="E164" s="234">
        <v>175.11</v>
      </c>
      <c r="F164" s="235"/>
      <c r="G164" s="236">
        <f>ROUND(E164*F164,2)</f>
        <v>0</v>
      </c>
      <c r="H164" s="235"/>
      <c r="I164" s="236">
        <f>ROUND(E164*H164,2)</f>
        <v>0</v>
      </c>
      <c r="J164" s="235"/>
      <c r="K164" s="236">
        <f>ROUND(E164*J164,2)</f>
        <v>0</v>
      </c>
      <c r="L164" s="236">
        <v>21</v>
      </c>
      <c r="M164" s="236">
        <f>G164*(1+L164/100)</f>
        <v>0</v>
      </c>
      <c r="N164" s="236">
        <v>0</v>
      </c>
      <c r="O164" s="236">
        <f>ROUND(E164*N164,2)</f>
        <v>0</v>
      </c>
      <c r="P164" s="236">
        <v>0</v>
      </c>
      <c r="Q164" s="236">
        <f>ROUND(E164*P164,2)</f>
        <v>0</v>
      </c>
      <c r="R164" s="236" t="s">
        <v>177</v>
      </c>
      <c r="S164" s="236" t="s">
        <v>119</v>
      </c>
      <c r="T164" s="237" t="s">
        <v>119</v>
      </c>
      <c r="U164" s="223">
        <v>0.1</v>
      </c>
      <c r="V164" s="223">
        <f>ROUND(E164*U164,2)</f>
        <v>17.510000000000002</v>
      </c>
      <c r="W164" s="223"/>
      <c r="X164" s="223" t="s">
        <v>135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136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4">
      <c r="A165" s="221"/>
      <c r="B165" s="222"/>
      <c r="C165" s="260" t="s">
        <v>416</v>
      </c>
      <c r="D165" s="259"/>
      <c r="E165" s="259"/>
      <c r="F165" s="259"/>
      <c r="G165" s="259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179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4">
      <c r="A166" s="221"/>
      <c r="B166" s="222"/>
      <c r="C166" s="261" t="s">
        <v>417</v>
      </c>
      <c r="D166" s="257"/>
      <c r="E166" s="258">
        <v>175.11</v>
      </c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181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ht="20.399999999999999" outlineLevel="1" x14ac:dyDescent="0.4">
      <c r="A167" s="241">
        <v>81</v>
      </c>
      <c r="B167" s="242" t="s">
        <v>418</v>
      </c>
      <c r="C167" s="253" t="s">
        <v>419</v>
      </c>
      <c r="D167" s="243" t="s">
        <v>261</v>
      </c>
      <c r="E167" s="244">
        <v>175.11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 t="s">
        <v>177</v>
      </c>
      <c r="S167" s="246" t="s">
        <v>119</v>
      </c>
      <c r="T167" s="247" t="s">
        <v>119</v>
      </c>
      <c r="U167" s="223">
        <v>0.01</v>
      </c>
      <c r="V167" s="223">
        <f>ROUND(E167*U167,2)</f>
        <v>1.75</v>
      </c>
      <c r="W167" s="223"/>
      <c r="X167" s="223" t="s">
        <v>135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136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4">
      <c r="A168" s="231">
        <v>82</v>
      </c>
      <c r="B168" s="232" t="s">
        <v>420</v>
      </c>
      <c r="C168" s="250" t="s">
        <v>421</v>
      </c>
      <c r="D168" s="233" t="s">
        <v>261</v>
      </c>
      <c r="E168" s="234">
        <v>1575.99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21</v>
      </c>
      <c r="M168" s="236">
        <f>G168*(1+L168/100)</f>
        <v>0</v>
      </c>
      <c r="N168" s="236">
        <v>0</v>
      </c>
      <c r="O168" s="236">
        <f>ROUND(E168*N168,2)</f>
        <v>0</v>
      </c>
      <c r="P168" s="236">
        <v>0</v>
      </c>
      <c r="Q168" s="236">
        <f>ROUND(E168*P168,2)</f>
        <v>0</v>
      </c>
      <c r="R168" s="236" t="s">
        <v>177</v>
      </c>
      <c r="S168" s="236" t="s">
        <v>119</v>
      </c>
      <c r="T168" s="237" t="s">
        <v>119</v>
      </c>
      <c r="U168" s="223">
        <v>0</v>
      </c>
      <c r="V168" s="223">
        <f>ROUND(E168*U168,2)</f>
        <v>0</v>
      </c>
      <c r="W168" s="223"/>
      <c r="X168" s="223" t="s">
        <v>135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136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4">
      <c r="A169" s="221"/>
      <c r="B169" s="222"/>
      <c r="C169" s="261" t="s">
        <v>422</v>
      </c>
      <c r="D169" s="257"/>
      <c r="E169" s="258">
        <v>1575.99</v>
      </c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181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4">
      <c r="A170" s="241">
        <v>83</v>
      </c>
      <c r="B170" s="242" t="s">
        <v>423</v>
      </c>
      <c r="C170" s="253" t="s">
        <v>424</v>
      </c>
      <c r="D170" s="243" t="s">
        <v>261</v>
      </c>
      <c r="E170" s="244">
        <v>175.11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0</v>
      </c>
      <c r="O170" s="246">
        <f>ROUND(E170*N170,2)</f>
        <v>0</v>
      </c>
      <c r="P170" s="246">
        <v>0</v>
      </c>
      <c r="Q170" s="246">
        <f>ROUND(E170*P170,2)</f>
        <v>0</v>
      </c>
      <c r="R170" s="246"/>
      <c r="S170" s="246" t="s">
        <v>119</v>
      </c>
      <c r="T170" s="247" t="s">
        <v>119</v>
      </c>
      <c r="U170" s="223">
        <v>6.0000000000000001E-3</v>
      </c>
      <c r="V170" s="223">
        <f>ROUND(E170*U170,2)</f>
        <v>1.05</v>
      </c>
      <c r="W170" s="223"/>
      <c r="X170" s="223" t="s">
        <v>135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136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4">
      <c r="A171" s="241">
        <v>84</v>
      </c>
      <c r="B171" s="242" t="s">
        <v>425</v>
      </c>
      <c r="C171" s="253" t="s">
        <v>426</v>
      </c>
      <c r="D171" s="243" t="s">
        <v>261</v>
      </c>
      <c r="E171" s="244">
        <v>44.88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 t="s">
        <v>427</v>
      </c>
      <c r="S171" s="246" t="s">
        <v>119</v>
      </c>
      <c r="T171" s="247" t="s">
        <v>119</v>
      </c>
      <c r="U171" s="223">
        <v>0</v>
      </c>
      <c r="V171" s="223">
        <f>ROUND(E171*U171,2)</f>
        <v>0</v>
      </c>
      <c r="W171" s="223"/>
      <c r="X171" s="223" t="s">
        <v>135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136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4">
      <c r="A172" s="231">
        <v>85</v>
      </c>
      <c r="B172" s="232" t="s">
        <v>428</v>
      </c>
      <c r="C172" s="250" t="s">
        <v>429</v>
      </c>
      <c r="D172" s="233" t="s">
        <v>261</v>
      </c>
      <c r="E172" s="234">
        <v>130.22999999999999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21</v>
      </c>
      <c r="M172" s="236">
        <f>G172*(1+L172/100)</f>
        <v>0</v>
      </c>
      <c r="N172" s="236">
        <v>0</v>
      </c>
      <c r="O172" s="236">
        <f>ROUND(E172*N172,2)</f>
        <v>0</v>
      </c>
      <c r="P172" s="236">
        <v>0</v>
      </c>
      <c r="Q172" s="236">
        <f>ROUND(E172*P172,2)</f>
        <v>0</v>
      </c>
      <c r="R172" s="236" t="s">
        <v>427</v>
      </c>
      <c r="S172" s="236" t="s">
        <v>119</v>
      </c>
      <c r="T172" s="237" t="s">
        <v>119</v>
      </c>
      <c r="U172" s="223">
        <v>0</v>
      </c>
      <c r="V172" s="223">
        <f>ROUND(E172*U172,2)</f>
        <v>0</v>
      </c>
      <c r="W172" s="223"/>
      <c r="X172" s="223" t="s">
        <v>135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136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4">
      <c r="A173" s="221"/>
      <c r="B173" s="222"/>
      <c r="C173" s="251" t="s">
        <v>430</v>
      </c>
      <c r="D173" s="238"/>
      <c r="E173" s="238"/>
      <c r="F173" s="238"/>
      <c r="G173" s="238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123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4">
      <c r="A174" s="231">
        <v>86</v>
      </c>
      <c r="B174" s="232" t="s">
        <v>431</v>
      </c>
      <c r="C174" s="250" t="s">
        <v>432</v>
      </c>
      <c r="D174" s="233" t="s">
        <v>261</v>
      </c>
      <c r="E174" s="234">
        <v>167.31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21</v>
      </c>
      <c r="M174" s="236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6" t="s">
        <v>177</v>
      </c>
      <c r="S174" s="236" t="s">
        <v>119</v>
      </c>
      <c r="T174" s="237" t="s">
        <v>119</v>
      </c>
      <c r="U174" s="223">
        <v>0.02</v>
      </c>
      <c r="V174" s="223">
        <f>ROUND(E174*U174,2)</f>
        <v>3.35</v>
      </c>
      <c r="W174" s="223"/>
      <c r="X174" s="223" t="s">
        <v>135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136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4">
      <c r="A175" s="221"/>
      <c r="B175" s="222"/>
      <c r="C175" s="260" t="s">
        <v>433</v>
      </c>
      <c r="D175" s="259"/>
      <c r="E175" s="259"/>
      <c r="F175" s="259"/>
      <c r="G175" s="259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179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4">
      <c r="A176" s="231">
        <v>87</v>
      </c>
      <c r="B176" s="232" t="s">
        <v>434</v>
      </c>
      <c r="C176" s="250" t="s">
        <v>435</v>
      </c>
      <c r="D176" s="233" t="s">
        <v>261</v>
      </c>
      <c r="E176" s="234">
        <v>72.37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6" t="s">
        <v>177</v>
      </c>
      <c r="S176" s="236" t="s">
        <v>119</v>
      </c>
      <c r="T176" s="237" t="s">
        <v>119</v>
      </c>
      <c r="U176" s="223">
        <v>0.39</v>
      </c>
      <c r="V176" s="223">
        <f>ROUND(E176*U176,2)</f>
        <v>28.22</v>
      </c>
      <c r="W176" s="223"/>
      <c r="X176" s="223" t="s">
        <v>135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136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4">
      <c r="A177" s="221"/>
      <c r="B177" s="222"/>
      <c r="C177" s="260" t="s">
        <v>433</v>
      </c>
      <c r="D177" s="259"/>
      <c r="E177" s="259"/>
      <c r="F177" s="259"/>
      <c r="G177" s="259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179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4">
      <c r="A178" s="231">
        <v>88</v>
      </c>
      <c r="B178" s="232" t="s">
        <v>436</v>
      </c>
      <c r="C178" s="250" t="s">
        <v>437</v>
      </c>
      <c r="D178" s="233" t="s">
        <v>261</v>
      </c>
      <c r="E178" s="234">
        <v>42.09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0</v>
      </c>
      <c r="O178" s="236">
        <f>ROUND(E178*N178,2)</f>
        <v>0</v>
      </c>
      <c r="P178" s="236">
        <v>0</v>
      </c>
      <c r="Q178" s="236">
        <f>ROUND(E178*P178,2)</f>
        <v>0</v>
      </c>
      <c r="R178" s="236" t="s">
        <v>177</v>
      </c>
      <c r="S178" s="236" t="s">
        <v>119</v>
      </c>
      <c r="T178" s="237" t="s">
        <v>119</v>
      </c>
      <c r="U178" s="223">
        <v>1.6E-2</v>
      </c>
      <c r="V178" s="223">
        <f>ROUND(E178*U178,2)</f>
        <v>0.67</v>
      </c>
      <c r="W178" s="223"/>
      <c r="X178" s="223" t="s">
        <v>135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136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4">
      <c r="A179" s="221"/>
      <c r="B179" s="222"/>
      <c r="C179" s="260" t="s">
        <v>433</v>
      </c>
      <c r="D179" s="259"/>
      <c r="E179" s="259"/>
      <c r="F179" s="259"/>
      <c r="G179" s="259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179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4">
      <c r="A180" s="231">
        <v>89</v>
      </c>
      <c r="B180" s="232" t="s">
        <v>438</v>
      </c>
      <c r="C180" s="250" t="s">
        <v>439</v>
      </c>
      <c r="D180" s="233" t="s">
        <v>261</v>
      </c>
      <c r="E180" s="234">
        <v>1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0</v>
      </c>
      <c r="O180" s="236">
        <f>ROUND(E180*N180,2)</f>
        <v>0</v>
      </c>
      <c r="P180" s="236">
        <v>0</v>
      </c>
      <c r="Q180" s="236">
        <f>ROUND(E180*P180,2)</f>
        <v>0</v>
      </c>
      <c r="R180" s="236" t="s">
        <v>328</v>
      </c>
      <c r="S180" s="236" t="s">
        <v>119</v>
      </c>
      <c r="T180" s="237" t="s">
        <v>119</v>
      </c>
      <c r="U180" s="223">
        <v>0.21149999999999999</v>
      </c>
      <c r="V180" s="223">
        <f>ROUND(E180*U180,2)</f>
        <v>0.21</v>
      </c>
      <c r="W180" s="223"/>
      <c r="X180" s="223" t="s">
        <v>135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136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4">
      <c r="A181" s="221"/>
      <c r="B181" s="222"/>
      <c r="C181" s="260" t="s">
        <v>440</v>
      </c>
      <c r="D181" s="259"/>
      <c r="E181" s="259"/>
      <c r="F181" s="259"/>
      <c r="G181" s="259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179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4">
      <c r="A182" s="231">
        <v>90</v>
      </c>
      <c r="B182" s="232" t="s">
        <v>441</v>
      </c>
      <c r="C182" s="250" t="s">
        <v>442</v>
      </c>
      <c r="D182" s="233" t="s">
        <v>261</v>
      </c>
      <c r="E182" s="234">
        <v>4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6" t="s">
        <v>328</v>
      </c>
      <c r="S182" s="236" t="s">
        <v>119</v>
      </c>
      <c r="T182" s="237" t="s">
        <v>119</v>
      </c>
      <c r="U182" s="223">
        <v>0.11749999999999999</v>
      </c>
      <c r="V182" s="223">
        <f>ROUND(E182*U182,2)</f>
        <v>0.47</v>
      </c>
      <c r="W182" s="223"/>
      <c r="X182" s="223" t="s">
        <v>135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136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4">
      <c r="A183" s="221"/>
      <c r="B183" s="222"/>
      <c r="C183" s="260" t="s">
        <v>443</v>
      </c>
      <c r="D183" s="259"/>
      <c r="E183" s="259"/>
      <c r="F183" s="259"/>
      <c r="G183" s="259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179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39" t="str">
        <f>C183</f>
        <v>vodovodu nebo kanalizace ražené nebo hloubené (827 1.4, 827 2.4) z trub betonových nebo železobetonových včetně drobných objektů,</v>
      </c>
      <c r="BB183" s="214"/>
      <c r="BC183" s="214"/>
      <c r="BD183" s="214"/>
      <c r="BE183" s="214"/>
      <c r="BF183" s="214"/>
      <c r="BG183" s="214"/>
      <c r="BH183" s="214"/>
    </row>
    <row r="184" spans="1:60" x14ac:dyDescent="0.4">
      <c r="A184" s="225" t="s">
        <v>114</v>
      </c>
      <c r="B184" s="226" t="s">
        <v>79</v>
      </c>
      <c r="C184" s="249" t="s">
        <v>80</v>
      </c>
      <c r="D184" s="227"/>
      <c r="E184" s="228"/>
      <c r="F184" s="229"/>
      <c r="G184" s="229">
        <f>SUMIF(AG185:AG187,"&lt;&gt;NOR",G185:G187)</f>
        <v>0</v>
      </c>
      <c r="H184" s="229"/>
      <c r="I184" s="229">
        <f>SUM(I185:I187)</f>
        <v>0</v>
      </c>
      <c r="J184" s="229"/>
      <c r="K184" s="229">
        <f>SUM(K185:K187)</f>
        <v>0</v>
      </c>
      <c r="L184" s="229"/>
      <c r="M184" s="229">
        <f>SUM(M185:M187)</f>
        <v>0</v>
      </c>
      <c r="N184" s="229"/>
      <c r="O184" s="229">
        <f>SUM(O185:O187)</f>
        <v>0.04</v>
      </c>
      <c r="P184" s="229"/>
      <c r="Q184" s="229">
        <f>SUM(Q185:Q187)</f>
        <v>0</v>
      </c>
      <c r="R184" s="229"/>
      <c r="S184" s="229"/>
      <c r="T184" s="230"/>
      <c r="U184" s="224"/>
      <c r="V184" s="224">
        <f>SUM(V185:V187)</f>
        <v>20.399999999999999</v>
      </c>
      <c r="W184" s="224"/>
      <c r="X184" s="224"/>
      <c r="AG184" t="s">
        <v>115</v>
      </c>
    </row>
    <row r="185" spans="1:60" ht="20.399999999999999" outlineLevel="1" x14ac:dyDescent="0.4">
      <c r="A185" s="241">
        <v>91</v>
      </c>
      <c r="B185" s="242" t="s">
        <v>444</v>
      </c>
      <c r="C185" s="253" t="s">
        <v>445</v>
      </c>
      <c r="D185" s="243" t="s">
        <v>184</v>
      </c>
      <c r="E185" s="244">
        <v>60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8.0000000000000007E-5</v>
      </c>
      <c r="O185" s="246">
        <f>ROUND(E185*N185,2)</f>
        <v>0</v>
      </c>
      <c r="P185" s="246">
        <v>0</v>
      </c>
      <c r="Q185" s="246">
        <f>ROUND(E185*P185,2)</f>
        <v>0</v>
      </c>
      <c r="R185" s="246" t="s">
        <v>446</v>
      </c>
      <c r="S185" s="246" t="s">
        <v>119</v>
      </c>
      <c r="T185" s="247" t="s">
        <v>119</v>
      </c>
      <c r="U185" s="223">
        <v>0.34</v>
      </c>
      <c r="V185" s="223">
        <f>ROUND(E185*U185,2)</f>
        <v>20.399999999999999</v>
      </c>
      <c r="W185" s="223"/>
      <c r="X185" s="223" t="s">
        <v>135</v>
      </c>
      <c r="Y185" s="214"/>
      <c r="Z185" s="214"/>
      <c r="AA185" s="214"/>
      <c r="AB185" s="214"/>
      <c r="AC185" s="214"/>
      <c r="AD185" s="214"/>
      <c r="AE185" s="214"/>
      <c r="AF185" s="214"/>
      <c r="AG185" s="214" t="s">
        <v>136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0.399999999999999" outlineLevel="1" x14ac:dyDescent="0.4">
      <c r="A186" s="231">
        <v>92</v>
      </c>
      <c r="B186" s="232" t="s">
        <v>447</v>
      </c>
      <c r="C186" s="250" t="s">
        <v>448</v>
      </c>
      <c r="D186" s="233" t="s">
        <v>184</v>
      </c>
      <c r="E186" s="234">
        <v>72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5.5000000000000003E-4</v>
      </c>
      <c r="O186" s="236">
        <f>ROUND(E186*N186,2)</f>
        <v>0.04</v>
      </c>
      <c r="P186" s="236">
        <v>0</v>
      </c>
      <c r="Q186" s="236">
        <f>ROUND(E186*P186,2)</f>
        <v>0</v>
      </c>
      <c r="R186" s="236" t="s">
        <v>200</v>
      </c>
      <c r="S186" s="236" t="s">
        <v>119</v>
      </c>
      <c r="T186" s="237" t="s">
        <v>119</v>
      </c>
      <c r="U186" s="223">
        <v>0</v>
      </c>
      <c r="V186" s="223">
        <f>ROUND(E186*U186,2)</f>
        <v>0</v>
      </c>
      <c r="W186" s="223"/>
      <c r="X186" s="223" t="s">
        <v>201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202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4">
      <c r="A187" s="221"/>
      <c r="B187" s="222"/>
      <c r="C187" s="261" t="s">
        <v>449</v>
      </c>
      <c r="D187" s="257"/>
      <c r="E187" s="258">
        <v>72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181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x14ac:dyDescent="0.4">
      <c r="A188" s="3"/>
      <c r="B188" s="4"/>
      <c r="C188" s="254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AE188">
        <v>15</v>
      </c>
      <c r="AF188">
        <v>21</v>
      </c>
      <c r="AG188" t="s">
        <v>101</v>
      </c>
    </row>
    <row r="189" spans="1:60" x14ac:dyDescent="0.4">
      <c r="A189" s="217"/>
      <c r="B189" s="218" t="s">
        <v>29</v>
      </c>
      <c r="C189" s="255"/>
      <c r="D189" s="219"/>
      <c r="E189" s="220"/>
      <c r="F189" s="220"/>
      <c r="G189" s="248">
        <f>G8+G63+G97+G130+G155+G159+G163+G184</f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AE189">
        <f>SUMIF(L7:L187,AE188,G7:G187)</f>
        <v>0</v>
      </c>
      <c r="AF189">
        <f>SUMIF(L7:L187,AF188,G7:G187)</f>
        <v>0</v>
      </c>
      <c r="AG189" t="s">
        <v>170</v>
      </c>
    </row>
    <row r="190" spans="1:60" x14ac:dyDescent="0.4">
      <c r="C190" s="256"/>
      <c r="D190" s="10"/>
      <c r="AG190" t="s">
        <v>172</v>
      </c>
    </row>
    <row r="191" spans="1:60" x14ac:dyDescent="0.4">
      <c r="D191" s="10"/>
    </row>
    <row r="192" spans="1:60" x14ac:dyDescent="0.4">
      <c r="D192" s="10"/>
    </row>
    <row r="193" spans="4:4" x14ac:dyDescent="0.4">
      <c r="D193" s="10"/>
    </row>
    <row r="194" spans="4:4" x14ac:dyDescent="0.4">
      <c r="D194" s="10"/>
    </row>
    <row r="195" spans="4:4" x14ac:dyDescent="0.4">
      <c r="D195" s="10"/>
    </row>
    <row r="196" spans="4:4" x14ac:dyDescent="0.4">
      <c r="D196" s="10"/>
    </row>
    <row r="197" spans="4:4" x14ac:dyDescent="0.4">
      <c r="D197" s="10"/>
    </row>
    <row r="198" spans="4:4" x14ac:dyDescent="0.4">
      <c r="D198" s="10"/>
    </row>
    <row r="199" spans="4:4" x14ac:dyDescent="0.4">
      <c r="D199" s="10"/>
    </row>
    <row r="200" spans="4:4" x14ac:dyDescent="0.4">
      <c r="D200" s="10"/>
    </row>
    <row r="201" spans="4:4" x14ac:dyDescent="0.4">
      <c r="D201" s="10"/>
    </row>
    <row r="202" spans="4:4" x14ac:dyDescent="0.4">
      <c r="D202" s="10"/>
    </row>
    <row r="203" spans="4:4" x14ac:dyDescent="0.4">
      <c r="D203" s="10"/>
    </row>
    <row r="204" spans="4:4" x14ac:dyDescent="0.4">
      <c r="D204" s="10"/>
    </row>
    <row r="205" spans="4:4" x14ac:dyDescent="0.4">
      <c r="D205" s="10"/>
    </row>
    <row r="206" spans="4:4" x14ac:dyDescent="0.4">
      <c r="D206" s="10"/>
    </row>
    <row r="207" spans="4:4" x14ac:dyDescent="0.4">
      <c r="D207" s="10"/>
    </row>
    <row r="208" spans="4:4" x14ac:dyDescent="0.4">
      <c r="D208" s="10"/>
    </row>
    <row r="209" spans="4:4" x14ac:dyDescent="0.4">
      <c r="D209" s="10"/>
    </row>
    <row r="210" spans="4:4" x14ac:dyDescent="0.4">
      <c r="D210" s="10"/>
    </row>
    <row r="211" spans="4:4" x14ac:dyDescent="0.4">
      <c r="D211" s="10"/>
    </row>
    <row r="212" spans="4:4" x14ac:dyDescent="0.4">
      <c r="D212" s="10"/>
    </row>
    <row r="213" spans="4:4" x14ac:dyDescent="0.4">
      <c r="D213" s="10"/>
    </row>
    <row r="214" spans="4:4" x14ac:dyDescent="0.4">
      <c r="D214" s="10"/>
    </row>
    <row r="215" spans="4:4" x14ac:dyDescent="0.4">
      <c r="D215" s="10"/>
    </row>
    <row r="216" spans="4:4" x14ac:dyDescent="0.4">
      <c r="D216" s="10"/>
    </row>
    <row r="217" spans="4:4" x14ac:dyDescent="0.4">
      <c r="D217" s="10"/>
    </row>
    <row r="218" spans="4:4" x14ac:dyDescent="0.4">
      <c r="D218" s="10"/>
    </row>
    <row r="219" spans="4:4" x14ac:dyDescent="0.4">
      <c r="D219" s="10"/>
    </row>
    <row r="220" spans="4:4" x14ac:dyDescent="0.4">
      <c r="D220" s="10"/>
    </row>
    <row r="221" spans="4:4" x14ac:dyDescent="0.4">
      <c r="D221" s="10"/>
    </row>
    <row r="222" spans="4:4" x14ac:dyDescent="0.4">
      <c r="D222" s="10"/>
    </row>
    <row r="223" spans="4:4" x14ac:dyDescent="0.4">
      <c r="D223" s="10"/>
    </row>
    <row r="224" spans="4:4" x14ac:dyDescent="0.4">
      <c r="D224" s="10"/>
    </row>
    <row r="225" spans="4:4" x14ac:dyDescent="0.4">
      <c r="D225" s="10"/>
    </row>
    <row r="226" spans="4:4" x14ac:dyDescent="0.4">
      <c r="D226" s="10"/>
    </row>
    <row r="227" spans="4:4" x14ac:dyDescent="0.4">
      <c r="D227" s="10"/>
    </row>
    <row r="228" spans="4:4" x14ac:dyDescent="0.4">
      <c r="D228" s="10"/>
    </row>
    <row r="229" spans="4:4" x14ac:dyDescent="0.4">
      <c r="D229" s="10"/>
    </row>
    <row r="230" spans="4:4" x14ac:dyDescent="0.4">
      <c r="D230" s="10"/>
    </row>
    <row r="231" spans="4:4" x14ac:dyDescent="0.4">
      <c r="D231" s="10"/>
    </row>
    <row r="232" spans="4:4" x14ac:dyDescent="0.4">
      <c r="D232" s="10"/>
    </row>
    <row r="233" spans="4:4" x14ac:dyDescent="0.4">
      <c r="D233" s="10"/>
    </row>
    <row r="234" spans="4:4" x14ac:dyDescent="0.4">
      <c r="D234" s="10"/>
    </row>
    <row r="235" spans="4:4" x14ac:dyDescent="0.4">
      <c r="D235" s="10"/>
    </row>
    <row r="236" spans="4:4" x14ac:dyDescent="0.4">
      <c r="D236" s="10"/>
    </row>
    <row r="237" spans="4:4" x14ac:dyDescent="0.4">
      <c r="D237" s="10"/>
    </row>
    <row r="238" spans="4:4" x14ac:dyDescent="0.4">
      <c r="D238" s="10"/>
    </row>
    <row r="239" spans="4:4" x14ac:dyDescent="0.4">
      <c r="D239" s="10"/>
    </row>
    <row r="240" spans="4:4" x14ac:dyDescent="0.4">
      <c r="D240" s="10"/>
    </row>
    <row r="241" spans="4:4" x14ac:dyDescent="0.4">
      <c r="D241" s="10"/>
    </row>
    <row r="242" spans="4:4" x14ac:dyDescent="0.4">
      <c r="D242" s="10"/>
    </row>
    <row r="243" spans="4:4" x14ac:dyDescent="0.4">
      <c r="D243" s="10"/>
    </row>
    <row r="244" spans="4:4" x14ac:dyDescent="0.4">
      <c r="D244" s="10"/>
    </row>
    <row r="245" spans="4:4" x14ac:dyDescent="0.4">
      <c r="D245" s="10"/>
    </row>
    <row r="246" spans="4:4" x14ac:dyDescent="0.4">
      <c r="D246" s="10"/>
    </row>
    <row r="247" spans="4:4" x14ac:dyDescent="0.4">
      <c r="D247" s="10"/>
    </row>
    <row r="248" spans="4:4" x14ac:dyDescent="0.4">
      <c r="D248" s="10"/>
    </row>
    <row r="249" spans="4:4" x14ac:dyDescent="0.4">
      <c r="D249" s="10"/>
    </row>
    <row r="250" spans="4:4" x14ac:dyDescent="0.4">
      <c r="D250" s="10"/>
    </row>
    <row r="251" spans="4:4" x14ac:dyDescent="0.4">
      <c r="D251" s="10"/>
    </row>
    <row r="252" spans="4:4" x14ac:dyDescent="0.4">
      <c r="D252" s="10"/>
    </row>
    <row r="253" spans="4:4" x14ac:dyDescent="0.4">
      <c r="D253" s="10"/>
    </row>
    <row r="254" spans="4:4" x14ac:dyDescent="0.4">
      <c r="D254" s="10"/>
    </row>
    <row r="255" spans="4:4" x14ac:dyDescent="0.4">
      <c r="D255" s="10"/>
    </row>
    <row r="256" spans="4:4" x14ac:dyDescent="0.4">
      <c r="D256" s="10"/>
    </row>
    <row r="257" spans="4:4" x14ac:dyDescent="0.4">
      <c r="D257" s="10"/>
    </row>
    <row r="258" spans="4:4" x14ac:dyDescent="0.4">
      <c r="D258" s="10"/>
    </row>
    <row r="259" spans="4:4" x14ac:dyDescent="0.4">
      <c r="D259" s="10"/>
    </row>
    <row r="260" spans="4:4" x14ac:dyDescent="0.4">
      <c r="D260" s="10"/>
    </row>
    <row r="261" spans="4:4" x14ac:dyDescent="0.4">
      <c r="D261" s="10"/>
    </row>
    <row r="262" spans="4:4" x14ac:dyDescent="0.4">
      <c r="D262" s="10"/>
    </row>
    <row r="263" spans="4:4" x14ac:dyDescent="0.4">
      <c r="D263" s="10"/>
    </row>
    <row r="264" spans="4:4" x14ac:dyDescent="0.4">
      <c r="D264" s="10"/>
    </row>
    <row r="265" spans="4:4" x14ac:dyDescent="0.4">
      <c r="D265" s="10"/>
    </row>
    <row r="266" spans="4:4" x14ac:dyDescent="0.4">
      <c r="D266" s="10"/>
    </row>
    <row r="267" spans="4:4" x14ac:dyDescent="0.4">
      <c r="D267" s="10"/>
    </row>
    <row r="268" spans="4:4" x14ac:dyDescent="0.4">
      <c r="D268" s="10"/>
    </row>
    <row r="269" spans="4:4" x14ac:dyDescent="0.4">
      <c r="D269" s="10"/>
    </row>
    <row r="270" spans="4:4" x14ac:dyDescent="0.4">
      <c r="D270" s="10"/>
    </row>
    <row r="271" spans="4:4" x14ac:dyDescent="0.4">
      <c r="D271" s="10"/>
    </row>
    <row r="272" spans="4:4" x14ac:dyDescent="0.4">
      <c r="D272" s="10"/>
    </row>
    <row r="273" spans="4:4" x14ac:dyDescent="0.4">
      <c r="D273" s="10"/>
    </row>
    <row r="274" spans="4:4" x14ac:dyDescent="0.4">
      <c r="D274" s="10"/>
    </row>
    <row r="275" spans="4:4" x14ac:dyDescent="0.4">
      <c r="D275" s="10"/>
    </row>
    <row r="276" spans="4:4" x14ac:dyDescent="0.4">
      <c r="D276" s="10"/>
    </row>
    <row r="277" spans="4:4" x14ac:dyDescent="0.4">
      <c r="D277" s="10"/>
    </row>
    <row r="278" spans="4:4" x14ac:dyDescent="0.4">
      <c r="D278" s="10"/>
    </row>
    <row r="279" spans="4:4" x14ac:dyDescent="0.4">
      <c r="D279" s="10"/>
    </row>
    <row r="280" spans="4:4" x14ac:dyDescent="0.4">
      <c r="D280" s="10"/>
    </row>
    <row r="281" spans="4:4" x14ac:dyDescent="0.4">
      <c r="D281" s="10"/>
    </row>
    <row r="282" spans="4:4" x14ac:dyDescent="0.4">
      <c r="D282" s="10"/>
    </row>
    <row r="283" spans="4:4" x14ac:dyDescent="0.4">
      <c r="D283" s="10"/>
    </row>
    <row r="284" spans="4:4" x14ac:dyDescent="0.4">
      <c r="D284" s="10"/>
    </row>
    <row r="285" spans="4:4" x14ac:dyDescent="0.4">
      <c r="D285" s="10"/>
    </row>
    <row r="286" spans="4:4" x14ac:dyDescent="0.4">
      <c r="D286" s="10"/>
    </row>
    <row r="287" spans="4:4" x14ac:dyDescent="0.4">
      <c r="D287" s="10"/>
    </row>
    <row r="288" spans="4:4" x14ac:dyDescent="0.4">
      <c r="D288" s="10"/>
    </row>
    <row r="289" spans="4:4" x14ac:dyDescent="0.4">
      <c r="D289" s="10"/>
    </row>
    <row r="290" spans="4:4" x14ac:dyDescent="0.4">
      <c r="D290" s="10"/>
    </row>
    <row r="291" spans="4:4" x14ac:dyDescent="0.4">
      <c r="D291" s="10"/>
    </row>
    <row r="292" spans="4:4" x14ac:dyDescent="0.4">
      <c r="D292" s="10"/>
    </row>
    <row r="293" spans="4:4" x14ac:dyDescent="0.4">
      <c r="D293" s="10"/>
    </row>
    <row r="294" spans="4:4" x14ac:dyDescent="0.4">
      <c r="D294" s="10"/>
    </row>
    <row r="295" spans="4:4" x14ac:dyDescent="0.4">
      <c r="D295" s="10"/>
    </row>
    <row r="296" spans="4:4" x14ac:dyDescent="0.4">
      <c r="D296" s="10"/>
    </row>
    <row r="297" spans="4:4" x14ac:dyDescent="0.4">
      <c r="D297" s="10"/>
    </row>
    <row r="298" spans="4:4" x14ac:dyDescent="0.4">
      <c r="D298" s="10"/>
    </row>
    <row r="299" spans="4:4" x14ac:dyDescent="0.4">
      <c r="D299" s="10"/>
    </row>
    <row r="300" spans="4:4" x14ac:dyDescent="0.4">
      <c r="D300" s="10"/>
    </row>
    <row r="301" spans="4:4" x14ac:dyDescent="0.4">
      <c r="D301" s="10"/>
    </row>
    <row r="302" spans="4:4" x14ac:dyDescent="0.4">
      <c r="D302" s="10"/>
    </row>
    <row r="303" spans="4:4" x14ac:dyDescent="0.4">
      <c r="D303" s="10"/>
    </row>
    <row r="304" spans="4:4" x14ac:dyDescent="0.4">
      <c r="D304" s="10"/>
    </row>
    <row r="305" spans="4:4" x14ac:dyDescent="0.4">
      <c r="D305" s="10"/>
    </row>
    <row r="306" spans="4:4" x14ac:dyDescent="0.4">
      <c r="D306" s="10"/>
    </row>
    <row r="307" spans="4:4" x14ac:dyDescent="0.4">
      <c r="D307" s="10"/>
    </row>
    <row r="308" spans="4:4" x14ac:dyDescent="0.4">
      <c r="D308" s="10"/>
    </row>
    <row r="309" spans="4:4" x14ac:dyDescent="0.4">
      <c r="D309" s="10"/>
    </row>
    <row r="310" spans="4:4" x14ac:dyDescent="0.4">
      <c r="D310" s="10"/>
    </row>
    <row r="311" spans="4:4" x14ac:dyDescent="0.4">
      <c r="D311" s="10"/>
    </row>
    <row r="312" spans="4:4" x14ac:dyDescent="0.4">
      <c r="D312" s="10"/>
    </row>
    <row r="313" spans="4:4" x14ac:dyDescent="0.4">
      <c r="D313" s="10"/>
    </row>
    <row r="314" spans="4:4" x14ac:dyDescent="0.4">
      <c r="D314" s="10"/>
    </row>
    <row r="315" spans="4:4" x14ac:dyDescent="0.4">
      <c r="D315" s="10"/>
    </row>
    <row r="316" spans="4:4" x14ac:dyDescent="0.4">
      <c r="D316" s="10"/>
    </row>
    <row r="317" spans="4:4" x14ac:dyDescent="0.4">
      <c r="D317" s="10"/>
    </row>
    <row r="318" spans="4:4" x14ac:dyDescent="0.4">
      <c r="D318" s="10"/>
    </row>
    <row r="319" spans="4:4" x14ac:dyDescent="0.4">
      <c r="D319" s="10"/>
    </row>
    <row r="320" spans="4:4" x14ac:dyDescent="0.4">
      <c r="D320" s="10"/>
    </row>
    <row r="321" spans="4:4" x14ac:dyDescent="0.4">
      <c r="D321" s="10"/>
    </row>
    <row r="322" spans="4:4" x14ac:dyDescent="0.4">
      <c r="D322" s="10"/>
    </row>
    <row r="323" spans="4:4" x14ac:dyDescent="0.4">
      <c r="D323" s="10"/>
    </row>
    <row r="324" spans="4:4" x14ac:dyDescent="0.4">
      <c r="D324" s="10"/>
    </row>
    <row r="325" spans="4:4" x14ac:dyDescent="0.4">
      <c r="D325" s="10"/>
    </row>
    <row r="326" spans="4:4" x14ac:dyDescent="0.4">
      <c r="D326" s="10"/>
    </row>
    <row r="327" spans="4:4" x14ac:dyDescent="0.4">
      <c r="D327" s="10"/>
    </row>
    <row r="328" spans="4:4" x14ac:dyDescent="0.4">
      <c r="D328" s="10"/>
    </row>
    <row r="329" spans="4:4" x14ac:dyDescent="0.4">
      <c r="D329" s="10"/>
    </row>
    <row r="330" spans="4:4" x14ac:dyDescent="0.4">
      <c r="D330" s="10"/>
    </row>
    <row r="331" spans="4:4" x14ac:dyDescent="0.4">
      <c r="D331" s="10"/>
    </row>
    <row r="332" spans="4:4" x14ac:dyDescent="0.4">
      <c r="D332" s="10"/>
    </row>
    <row r="333" spans="4:4" x14ac:dyDescent="0.4">
      <c r="D333" s="10"/>
    </row>
    <row r="334" spans="4:4" x14ac:dyDescent="0.4">
      <c r="D334" s="10"/>
    </row>
    <row r="335" spans="4:4" x14ac:dyDescent="0.4">
      <c r="D335" s="10"/>
    </row>
    <row r="336" spans="4:4" x14ac:dyDescent="0.4">
      <c r="D336" s="10"/>
    </row>
    <row r="337" spans="4:4" x14ac:dyDescent="0.4">
      <c r="D337" s="10"/>
    </row>
    <row r="338" spans="4:4" x14ac:dyDescent="0.4">
      <c r="D338" s="10"/>
    </row>
    <row r="339" spans="4:4" x14ac:dyDescent="0.4">
      <c r="D339" s="10"/>
    </row>
    <row r="340" spans="4:4" x14ac:dyDescent="0.4">
      <c r="D340" s="10"/>
    </row>
    <row r="341" spans="4:4" x14ac:dyDescent="0.4">
      <c r="D341" s="10"/>
    </row>
    <row r="342" spans="4:4" x14ac:dyDescent="0.4">
      <c r="D342" s="10"/>
    </row>
    <row r="343" spans="4:4" x14ac:dyDescent="0.4">
      <c r="D343" s="10"/>
    </row>
    <row r="344" spans="4:4" x14ac:dyDescent="0.4">
      <c r="D344" s="10"/>
    </row>
    <row r="345" spans="4:4" x14ac:dyDescent="0.4">
      <c r="D345" s="10"/>
    </row>
    <row r="346" spans="4:4" x14ac:dyDescent="0.4">
      <c r="D346" s="10"/>
    </row>
    <row r="347" spans="4:4" x14ac:dyDescent="0.4">
      <c r="D347" s="10"/>
    </row>
    <row r="348" spans="4:4" x14ac:dyDescent="0.4">
      <c r="D348" s="10"/>
    </row>
    <row r="349" spans="4:4" x14ac:dyDescent="0.4">
      <c r="D349" s="10"/>
    </row>
    <row r="350" spans="4:4" x14ac:dyDescent="0.4">
      <c r="D350" s="10"/>
    </row>
    <row r="351" spans="4:4" x14ac:dyDescent="0.4">
      <c r="D351" s="10"/>
    </row>
    <row r="352" spans="4:4" x14ac:dyDescent="0.4">
      <c r="D352" s="10"/>
    </row>
    <row r="353" spans="4:4" x14ac:dyDescent="0.4">
      <c r="D353" s="10"/>
    </row>
    <row r="354" spans="4:4" x14ac:dyDescent="0.4">
      <c r="D354" s="10"/>
    </row>
    <row r="355" spans="4:4" x14ac:dyDescent="0.4">
      <c r="D355" s="10"/>
    </row>
    <row r="356" spans="4:4" x14ac:dyDescent="0.4">
      <c r="D356" s="10"/>
    </row>
    <row r="357" spans="4:4" x14ac:dyDescent="0.4">
      <c r="D357" s="10"/>
    </row>
    <row r="358" spans="4:4" x14ac:dyDescent="0.4">
      <c r="D358" s="10"/>
    </row>
    <row r="359" spans="4:4" x14ac:dyDescent="0.4">
      <c r="D359" s="10"/>
    </row>
    <row r="360" spans="4:4" x14ac:dyDescent="0.4">
      <c r="D360" s="10"/>
    </row>
    <row r="361" spans="4:4" x14ac:dyDescent="0.4">
      <c r="D361" s="10"/>
    </row>
    <row r="362" spans="4:4" x14ac:dyDescent="0.4">
      <c r="D362" s="10"/>
    </row>
    <row r="363" spans="4:4" x14ac:dyDescent="0.4">
      <c r="D363" s="10"/>
    </row>
    <row r="364" spans="4:4" x14ac:dyDescent="0.4">
      <c r="D364" s="10"/>
    </row>
    <row r="365" spans="4:4" x14ac:dyDescent="0.4">
      <c r="D365" s="10"/>
    </row>
    <row r="366" spans="4:4" x14ac:dyDescent="0.4">
      <c r="D366" s="10"/>
    </row>
    <row r="367" spans="4:4" x14ac:dyDescent="0.4">
      <c r="D367" s="10"/>
    </row>
    <row r="368" spans="4:4" x14ac:dyDescent="0.4">
      <c r="D368" s="10"/>
    </row>
    <row r="369" spans="4:4" x14ac:dyDescent="0.4">
      <c r="D369" s="10"/>
    </row>
    <row r="370" spans="4:4" x14ac:dyDescent="0.4">
      <c r="D370" s="10"/>
    </row>
    <row r="371" spans="4:4" x14ac:dyDescent="0.4">
      <c r="D371" s="10"/>
    </row>
    <row r="372" spans="4:4" x14ac:dyDescent="0.4">
      <c r="D372" s="10"/>
    </row>
    <row r="373" spans="4:4" x14ac:dyDescent="0.4">
      <c r="D373" s="10"/>
    </row>
    <row r="374" spans="4:4" x14ac:dyDescent="0.4">
      <c r="D374" s="10"/>
    </row>
    <row r="375" spans="4:4" x14ac:dyDescent="0.4">
      <c r="D375" s="10"/>
    </row>
    <row r="376" spans="4:4" x14ac:dyDescent="0.4">
      <c r="D376" s="10"/>
    </row>
    <row r="377" spans="4:4" x14ac:dyDescent="0.4">
      <c r="D377" s="10"/>
    </row>
    <row r="378" spans="4:4" x14ac:dyDescent="0.4">
      <c r="D378" s="10"/>
    </row>
    <row r="379" spans="4:4" x14ac:dyDescent="0.4">
      <c r="D379" s="10"/>
    </row>
    <row r="380" spans="4:4" x14ac:dyDescent="0.4">
      <c r="D380" s="10"/>
    </row>
    <row r="381" spans="4:4" x14ac:dyDescent="0.4">
      <c r="D381" s="10"/>
    </row>
    <row r="382" spans="4:4" x14ac:dyDescent="0.4">
      <c r="D382" s="10"/>
    </row>
    <row r="383" spans="4:4" x14ac:dyDescent="0.4">
      <c r="D383" s="10"/>
    </row>
    <row r="384" spans="4:4" x14ac:dyDescent="0.4">
      <c r="D384" s="10"/>
    </row>
    <row r="385" spans="4:4" x14ac:dyDescent="0.4">
      <c r="D385" s="10"/>
    </row>
    <row r="386" spans="4:4" x14ac:dyDescent="0.4">
      <c r="D386" s="10"/>
    </row>
    <row r="387" spans="4:4" x14ac:dyDescent="0.4">
      <c r="D387" s="10"/>
    </row>
    <row r="388" spans="4:4" x14ac:dyDescent="0.4">
      <c r="D388" s="10"/>
    </row>
    <row r="389" spans="4:4" x14ac:dyDescent="0.4">
      <c r="D389" s="10"/>
    </row>
    <row r="390" spans="4:4" x14ac:dyDescent="0.4">
      <c r="D390" s="10"/>
    </row>
    <row r="391" spans="4:4" x14ac:dyDescent="0.4">
      <c r="D391" s="10"/>
    </row>
    <row r="392" spans="4:4" x14ac:dyDescent="0.4">
      <c r="D392" s="10"/>
    </row>
    <row r="393" spans="4:4" x14ac:dyDescent="0.4">
      <c r="D393" s="10"/>
    </row>
    <row r="394" spans="4:4" x14ac:dyDescent="0.4">
      <c r="D394" s="10"/>
    </row>
    <row r="395" spans="4:4" x14ac:dyDescent="0.4">
      <c r="D395" s="10"/>
    </row>
    <row r="396" spans="4:4" x14ac:dyDescent="0.4">
      <c r="D396" s="10"/>
    </row>
    <row r="397" spans="4:4" x14ac:dyDescent="0.4">
      <c r="D397" s="10"/>
    </row>
    <row r="398" spans="4:4" x14ac:dyDescent="0.4">
      <c r="D398" s="10"/>
    </row>
    <row r="399" spans="4:4" x14ac:dyDescent="0.4">
      <c r="D399" s="10"/>
    </row>
    <row r="400" spans="4:4" x14ac:dyDescent="0.4">
      <c r="D400" s="10"/>
    </row>
    <row r="401" spans="4:4" x14ac:dyDescent="0.4">
      <c r="D401" s="10"/>
    </row>
    <row r="402" spans="4:4" x14ac:dyDescent="0.4">
      <c r="D402" s="10"/>
    </row>
    <row r="403" spans="4:4" x14ac:dyDescent="0.4">
      <c r="D403" s="10"/>
    </row>
    <row r="404" spans="4:4" x14ac:dyDescent="0.4">
      <c r="D404" s="10"/>
    </row>
    <row r="405" spans="4:4" x14ac:dyDescent="0.4">
      <c r="D405" s="10"/>
    </row>
    <row r="406" spans="4:4" x14ac:dyDescent="0.4">
      <c r="D406" s="10"/>
    </row>
    <row r="407" spans="4:4" x14ac:dyDescent="0.4">
      <c r="D407" s="10"/>
    </row>
    <row r="408" spans="4:4" x14ac:dyDescent="0.4">
      <c r="D408" s="10"/>
    </row>
    <row r="409" spans="4:4" x14ac:dyDescent="0.4">
      <c r="D409" s="10"/>
    </row>
    <row r="410" spans="4:4" x14ac:dyDescent="0.4">
      <c r="D410" s="10"/>
    </row>
    <row r="411" spans="4:4" x14ac:dyDescent="0.4">
      <c r="D411" s="10"/>
    </row>
    <row r="412" spans="4:4" x14ac:dyDescent="0.4">
      <c r="D412" s="10"/>
    </row>
    <row r="413" spans="4:4" x14ac:dyDescent="0.4">
      <c r="D413" s="10"/>
    </row>
    <row r="414" spans="4:4" x14ac:dyDescent="0.4">
      <c r="D414" s="10"/>
    </row>
    <row r="415" spans="4:4" x14ac:dyDescent="0.4">
      <c r="D415" s="10"/>
    </row>
    <row r="416" spans="4:4" x14ac:dyDescent="0.4">
      <c r="D416" s="10"/>
    </row>
    <row r="417" spans="4:4" x14ac:dyDescent="0.4">
      <c r="D417" s="10"/>
    </row>
    <row r="418" spans="4:4" x14ac:dyDescent="0.4">
      <c r="D418" s="10"/>
    </row>
    <row r="419" spans="4:4" x14ac:dyDescent="0.4">
      <c r="D419" s="10"/>
    </row>
    <row r="420" spans="4:4" x14ac:dyDescent="0.4">
      <c r="D420" s="10"/>
    </row>
    <row r="421" spans="4:4" x14ac:dyDescent="0.4">
      <c r="D421" s="10"/>
    </row>
    <row r="422" spans="4:4" x14ac:dyDescent="0.4">
      <c r="D422" s="10"/>
    </row>
    <row r="423" spans="4:4" x14ac:dyDescent="0.4">
      <c r="D423" s="10"/>
    </row>
    <row r="424" spans="4:4" x14ac:dyDescent="0.4">
      <c r="D424" s="10"/>
    </row>
    <row r="425" spans="4:4" x14ac:dyDescent="0.4">
      <c r="D425" s="10"/>
    </row>
    <row r="426" spans="4:4" x14ac:dyDescent="0.4">
      <c r="D426" s="10"/>
    </row>
    <row r="427" spans="4:4" x14ac:dyDescent="0.4">
      <c r="D427" s="10"/>
    </row>
    <row r="428" spans="4:4" x14ac:dyDescent="0.4">
      <c r="D428" s="10"/>
    </row>
    <row r="429" spans="4:4" x14ac:dyDescent="0.4">
      <c r="D429" s="10"/>
    </row>
    <row r="430" spans="4:4" x14ac:dyDescent="0.4">
      <c r="D430" s="10"/>
    </row>
    <row r="431" spans="4:4" x14ac:dyDescent="0.4">
      <c r="D431" s="10"/>
    </row>
    <row r="432" spans="4:4" x14ac:dyDescent="0.4">
      <c r="D432" s="10"/>
    </row>
    <row r="433" spans="4:4" x14ac:dyDescent="0.4">
      <c r="D433" s="10"/>
    </row>
    <row r="434" spans="4:4" x14ac:dyDescent="0.4">
      <c r="D434" s="10"/>
    </row>
    <row r="435" spans="4:4" x14ac:dyDescent="0.4">
      <c r="D435" s="10"/>
    </row>
    <row r="436" spans="4:4" x14ac:dyDescent="0.4">
      <c r="D436" s="10"/>
    </row>
    <row r="437" spans="4:4" x14ac:dyDescent="0.4">
      <c r="D437" s="10"/>
    </row>
    <row r="438" spans="4:4" x14ac:dyDescent="0.4">
      <c r="D438" s="10"/>
    </row>
    <row r="439" spans="4:4" x14ac:dyDescent="0.4">
      <c r="D439" s="10"/>
    </row>
    <row r="440" spans="4:4" x14ac:dyDescent="0.4">
      <c r="D440" s="10"/>
    </row>
    <row r="441" spans="4:4" x14ac:dyDescent="0.4">
      <c r="D441" s="10"/>
    </row>
    <row r="442" spans="4:4" x14ac:dyDescent="0.4">
      <c r="D442" s="10"/>
    </row>
    <row r="443" spans="4:4" x14ac:dyDescent="0.4">
      <c r="D443" s="10"/>
    </row>
    <row r="444" spans="4:4" x14ac:dyDescent="0.4">
      <c r="D444" s="10"/>
    </row>
    <row r="445" spans="4:4" x14ac:dyDescent="0.4">
      <c r="D445" s="10"/>
    </row>
    <row r="446" spans="4:4" x14ac:dyDescent="0.4">
      <c r="D446" s="10"/>
    </row>
    <row r="447" spans="4:4" x14ac:dyDescent="0.4">
      <c r="D447" s="10"/>
    </row>
    <row r="448" spans="4:4" x14ac:dyDescent="0.4">
      <c r="D448" s="10"/>
    </row>
    <row r="449" spans="4:4" x14ac:dyDescent="0.4">
      <c r="D449" s="10"/>
    </row>
    <row r="450" spans="4:4" x14ac:dyDescent="0.4">
      <c r="D450" s="10"/>
    </row>
    <row r="451" spans="4:4" x14ac:dyDescent="0.4">
      <c r="D451" s="10"/>
    </row>
    <row r="452" spans="4:4" x14ac:dyDescent="0.4">
      <c r="D452" s="10"/>
    </row>
    <row r="453" spans="4:4" x14ac:dyDescent="0.4">
      <c r="D453" s="10"/>
    </row>
    <row r="454" spans="4:4" x14ac:dyDescent="0.4">
      <c r="D454" s="10"/>
    </row>
    <row r="455" spans="4:4" x14ac:dyDescent="0.4">
      <c r="D455" s="10"/>
    </row>
    <row r="456" spans="4:4" x14ac:dyDescent="0.4">
      <c r="D456" s="10"/>
    </row>
    <row r="457" spans="4:4" x14ac:dyDescent="0.4">
      <c r="D457" s="10"/>
    </row>
    <row r="458" spans="4:4" x14ac:dyDescent="0.4">
      <c r="D458" s="10"/>
    </row>
    <row r="459" spans="4:4" x14ac:dyDescent="0.4">
      <c r="D459" s="10"/>
    </row>
    <row r="460" spans="4:4" x14ac:dyDescent="0.4">
      <c r="D460" s="10"/>
    </row>
    <row r="461" spans="4:4" x14ac:dyDescent="0.4">
      <c r="D461" s="10"/>
    </row>
    <row r="462" spans="4:4" x14ac:dyDescent="0.4">
      <c r="D462" s="10"/>
    </row>
    <row r="463" spans="4:4" x14ac:dyDescent="0.4">
      <c r="D463" s="10"/>
    </row>
    <row r="464" spans="4:4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  <row r="4928" spans="4:4" x14ac:dyDescent="0.4">
      <c r="D4928" s="10"/>
    </row>
    <row r="4929" spans="4:4" x14ac:dyDescent="0.4">
      <c r="D4929" s="10"/>
    </row>
    <row r="4930" spans="4:4" x14ac:dyDescent="0.4">
      <c r="D4930" s="10"/>
    </row>
    <row r="4931" spans="4:4" x14ac:dyDescent="0.4">
      <c r="D4931" s="10"/>
    </row>
    <row r="4932" spans="4:4" x14ac:dyDescent="0.4">
      <c r="D4932" s="10"/>
    </row>
    <row r="4933" spans="4:4" x14ac:dyDescent="0.4">
      <c r="D4933" s="10"/>
    </row>
    <row r="4934" spans="4:4" x14ac:dyDescent="0.4">
      <c r="D4934" s="10"/>
    </row>
    <row r="4935" spans="4:4" x14ac:dyDescent="0.4">
      <c r="D4935" s="10"/>
    </row>
    <row r="4936" spans="4:4" x14ac:dyDescent="0.4">
      <c r="D4936" s="10"/>
    </row>
    <row r="4937" spans="4:4" x14ac:dyDescent="0.4">
      <c r="D4937" s="10"/>
    </row>
    <row r="4938" spans="4:4" x14ac:dyDescent="0.4">
      <c r="D4938" s="10"/>
    </row>
    <row r="4939" spans="4:4" x14ac:dyDescent="0.4">
      <c r="D4939" s="10"/>
    </row>
    <row r="4940" spans="4:4" x14ac:dyDescent="0.4">
      <c r="D4940" s="10"/>
    </row>
    <row r="4941" spans="4:4" x14ac:dyDescent="0.4">
      <c r="D4941" s="10"/>
    </row>
    <row r="4942" spans="4:4" x14ac:dyDescent="0.4">
      <c r="D4942" s="10"/>
    </row>
    <row r="4943" spans="4:4" x14ac:dyDescent="0.4">
      <c r="D4943" s="10"/>
    </row>
    <row r="4944" spans="4:4" x14ac:dyDescent="0.4">
      <c r="D4944" s="10"/>
    </row>
    <row r="4945" spans="4:4" x14ac:dyDescent="0.4">
      <c r="D4945" s="10"/>
    </row>
    <row r="4946" spans="4:4" x14ac:dyDescent="0.4">
      <c r="D4946" s="10"/>
    </row>
    <row r="4947" spans="4:4" x14ac:dyDescent="0.4">
      <c r="D4947" s="10"/>
    </row>
    <row r="4948" spans="4:4" x14ac:dyDescent="0.4">
      <c r="D4948" s="10"/>
    </row>
    <row r="4949" spans="4:4" x14ac:dyDescent="0.4">
      <c r="D4949" s="10"/>
    </row>
    <row r="4950" spans="4:4" x14ac:dyDescent="0.4">
      <c r="D4950" s="10"/>
    </row>
    <row r="4951" spans="4:4" x14ac:dyDescent="0.4">
      <c r="D4951" s="10"/>
    </row>
    <row r="4952" spans="4:4" x14ac:dyDescent="0.4">
      <c r="D4952" s="10"/>
    </row>
    <row r="4953" spans="4:4" x14ac:dyDescent="0.4">
      <c r="D4953" s="10"/>
    </row>
    <row r="4954" spans="4:4" x14ac:dyDescent="0.4">
      <c r="D4954" s="10"/>
    </row>
    <row r="4955" spans="4:4" x14ac:dyDescent="0.4">
      <c r="D4955" s="10"/>
    </row>
    <row r="4956" spans="4:4" x14ac:dyDescent="0.4">
      <c r="D4956" s="10"/>
    </row>
    <row r="4957" spans="4:4" x14ac:dyDescent="0.4">
      <c r="D4957" s="10"/>
    </row>
    <row r="4958" spans="4:4" x14ac:dyDescent="0.4">
      <c r="D4958" s="10"/>
    </row>
    <row r="4959" spans="4:4" x14ac:dyDescent="0.4">
      <c r="D4959" s="10"/>
    </row>
    <row r="4960" spans="4:4" x14ac:dyDescent="0.4">
      <c r="D4960" s="10"/>
    </row>
    <row r="4961" spans="4:4" x14ac:dyDescent="0.4">
      <c r="D4961" s="10"/>
    </row>
    <row r="4962" spans="4:4" x14ac:dyDescent="0.4">
      <c r="D4962" s="10"/>
    </row>
    <row r="4963" spans="4:4" x14ac:dyDescent="0.4">
      <c r="D4963" s="10"/>
    </row>
    <row r="4964" spans="4:4" x14ac:dyDescent="0.4">
      <c r="D4964" s="10"/>
    </row>
    <row r="4965" spans="4:4" x14ac:dyDescent="0.4">
      <c r="D4965" s="10"/>
    </row>
    <row r="4966" spans="4:4" x14ac:dyDescent="0.4">
      <c r="D4966" s="10"/>
    </row>
    <row r="4967" spans="4:4" x14ac:dyDescent="0.4">
      <c r="D4967" s="10"/>
    </row>
    <row r="4968" spans="4:4" x14ac:dyDescent="0.4">
      <c r="D4968" s="10"/>
    </row>
    <row r="4969" spans="4:4" x14ac:dyDescent="0.4">
      <c r="D4969" s="10"/>
    </row>
    <row r="4970" spans="4:4" x14ac:dyDescent="0.4">
      <c r="D4970" s="10"/>
    </row>
    <row r="4971" spans="4:4" x14ac:dyDescent="0.4">
      <c r="D4971" s="10"/>
    </row>
    <row r="4972" spans="4:4" x14ac:dyDescent="0.4">
      <c r="D4972" s="10"/>
    </row>
    <row r="4973" spans="4:4" x14ac:dyDescent="0.4">
      <c r="D4973" s="10"/>
    </row>
    <row r="4974" spans="4:4" x14ac:dyDescent="0.4">
      <c r="D4974" s="10"/>
    </row>
    <row r="4975" spans="4:4" x14ac:dyDescent="0.4">
      <c r="D4975" s="10"/>
    </row>
    <row r="4976" spans="4:4" x14ac:dyDescent="0.4">
      <c r="D4976" s="10"/>
    </row>
    <row r="4977" spans="4:4" x14ac:dyDescent="0.4">
      <c r="D4977" s="10"/>
    </row>
    <row r="4978" spans="4:4" x14ac:dyDescent="0.4">
      <c r="D4978" s="10"/>
    </row>
    <row r="4979" spans="4:4" x14ac:dyDescent="0.4">
      <c r="D4979" s="10"/>
    </row>
    <row r="4980" spans="4:4" x14ac:dyDescent="0.4">
      <c r="D4980" s="10"/>
    </row>
    <row r="4981" spans="4:4" x14ac:dyDescent="0.4">
      <c r="D4981" s="10"/>
    </row>
    <row r="4982" spans="4:4" x14ac:dyDescent="0.4">
      <c r="D4982" s="10"/>
    </row>
    <row r="4983" spans="4:4" x14ac:dyDescent="0.4">
      <c r="D4983" s="10"/>
    </row>
    <row r="4984" spans="4:4" x14ac:dyDescent="0.4">
      <c r="D4984" s="10"/>
    </row>
    <row r="4985" spans="4:4" x14ac:dyDescent="0.4">
      <c r="D4985" s="10"/>
    </row>
    <row r="4986" spans="4:4" x14ac:dyDescent="0.4">
      <c r="D4986" s="10"/>
    </row>
    <row r="4987" spans="4:4" x14ac:dyDescent="0.4">
      <c r="D4987" s="10"/>
    </row>
    <row r="4988" spans="4:4" x14ac:dyDescent="0.4">
      <c r="D4988" s="10"/>
    </row>
    <row r="4989" spans="4:4" x14ac:dyDescent="0.4">
      <c r="D4989" s="10"/>
    </row>
    <row r="4990" spans="4:4" x14ac:dyDescent="0.4">
      <c r="D4990" s="10"/>
    </row>
    <row r="4991" spans="4:4" x14ac:dyDescent="0.4">
      <c r="D4991" s="10"/>
    </row>
    <row r="4992" spans="4:4" x14ac:dyDescent="0.4">
      <c r="D4992" s="10"/>
    </row>
    <row r="4993" spans="4:4" x14ac:dyDescent="0.4">
      <c r="D4993" s="10"/>
    </row>
    <row r="4994" spans="4:4" x14ac:dyDescent="0.4">
      <c r="D4994" s="10"/>
    </row>
    <row r="4995" spans="4:4" x14ac:dyDescent="0.4">
      <c r="D4995" s="10"/>
    </row>
    <row r="4996" spans="4:4" x14ac:dyDescent="0.4">
      <c r="D4996" s="10"/>
    </row>
    <row r="4997" spans="4:4" x14ac:dyDescent="0.4">
      <c r="D4997" s="10"/>
    </row>
    <row r="4998" spans="4:4" x14ac:dyDescent="0.4">
      <c r="D4998" s="10"/>
    </row>
    <row r="4999" spans="4:4" x14ac:dyDescent="0.4">
      <c r="D4999" s="10"/>
    </row>
    <row r="5000" spans="4:4" x14ac:dyDescent="0.4">
      <c r="D5000" s="10"/>
    </row>
  </sheetData>
  <sheetProtection algorithmName="SHA-512" hashValue="5mD4Rfb80FgZPrAAUQLgJGUiyYIIhdAMnQ/YWY9cxPLhbyY4CikJ8SnQ+od0wVTmDhityl6lG60LdAxLV2dYyg==" saltValue="+vb/IQ6KteCaberWjotRqg==" spinCount="100000" sheet="1"/>
  <mergeCells count="43">
    <mergeCell ref="C183:G183"/>
    <mergeCell ref="C165:G165"/>
    <mergeCell ref="C173:G173"/>
    <mergeCell ref="C175:G175"/>
    <mergeCell ref="C177:G177"/>
    <mergeCell ref="C179:G179"/>
    <mergeCell ref="C181:G181"/>
    <mergeCell ref="C143:G143"/>
    <mergeCell ref="C146:G146"/>
    <mergeCell ref="C150:G150"/>
    <mergeCell ref="C154:G154"/>
    <mergeCell ref="C157:G157"/>
    <mergeCell ref="C161:G161"/>
    <mergeCell ref="C120:G120"/>
    <mergeCell ref="C123:G123"/>
    <mergeCell ref="C126:G126"/>
    <mergeCell ref="C134:G134"/>
    <mergeCell ref="C136:G136"/>
    <mergeCell ref="C138:G138"/>
    <mergeCell ref="C99:G99"/>
    <mergeCell ref="C101:G101"/>
    <mergeCell ref="C103:G103"/>
    <mergeCell ref="C105:G105"/>
    <mergeCell ref="C112:G112"/>
    <mergeCell ref="C118:G118"/>
    <mergeCell ref="C51:G51"/>
    <mergeCell ref="C54:G54"/>
    <mergeCell ref="C56:G56"/>
    <mergeCell ref="C68:G68"/>
    <mergeCell ref="C84:G84"/>
    <mergeCell ref="C92:G92"/>
    <mergeCell ref="C16:G16"/>
    <mergeCell ref="C20:G20"/>
    <mergeCell ref="C33:G33"/>
    <mergeCell ref="C36:G36"/>
    <mergeCell ref="C42:G42"/>
    <mergeCell ref="C47:G4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04C8-AC71-48D0-8D15-4D9F2FA9544E}">
  <sheetPr>
    <outlinePr summaryBelow="0"/>
  </sheetPr>
  <dimension ref="A1:BH5000"/>
  <sheetViews>
    <sheetView workbookViewId="0">
      <pane xSplit="2" topLeftCell="C1" activePane="topRight" state="frozen"/>
      <selection activeCell="A8" sqref="A8"/>
      <selection pane="topRight" activeCell="C19" sqref="C19"/>
    </sheetView>
  </sheetViews>
  <sheetFormatPr defaultRowHeight="12.3" outlineLevelRow="1" x14ac:dyDescent="0.4"/>
  <cols>
    <col min="1" max="1" width="3.33203125" customWidth="1"/>
    <col min="2" max="2" width="12.44140625" style="179" customWidth="1"/>
    <col min="3" max="3" width="63.1640625" style="179" customWidth="1"/>
    <col min="4" max="4" width="4.77734375" customWidth="1"/>
    <col min="5" max="5" width="10.44140625" customWidth="1"/>
    <col min="6" max="6" width="9.77734375" customWidth="1"/>
    <col min="7" max="7" width="12.609375" customWidth="1"/>
    <col min="8" max="17" width="0" hidden="1" customWidth="1"/>
    <col min="18" max="18" width="6.77734375" customWidth="1"/>
    <col min="20" max="24" width="0" hidden="1" customWidth="1"/>
    <col min="29" max="29" width="0" hidden="1" customWidth="1"/>
    <col min="31" max="41" width="0" hidden="1" customWidth="1"/>
    <col min="53" max="53" width="98.609375" customWidth="1"/>
  </cols>
  <sheetData>
    <row r="1" spans="1:60" ht="15.75" customHeight="1" x14ac:dyDescent="0.5">
      <c r="A1" s="199" t="s">
        <v>173</v>
      </c>
      <c r="B1" s="199"/>
      <c r="C1" s="199"/>
      <c r="D1" s="199"/>
      <c r="E1" s="199"/>
      <c r="F1" s="199"/>
      <c r="G1" s="199"/>
      <c r="AG1" t="s">
        <v>88</v>
      </c>
    </row>
    <row r="2" spans="1:60" ht="25" customHeight="1" x14ac:dyDescent="0.4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89</v>
      </c>
    </row>
    <row r="3" spans="1:60" ht="25" customHeight="1" x14ac:dyDescent="0.4">
      <c r="A3" s="200" t="s">
        <v>8</v>
      </c>
      <c r="B3" s="49" t="s">
        <v>56</v>
      </c>
      <c r="C3" s="203" t="s">
        <v>45</v>
      </c>
      <c r="D3" s="201"/>
      <c r="E3" s="201"/>
      <c r="F3" s="201"/>
      <c r="G3" s="202"/>
      <c r="AC3" s="179" t="s">
        <v>89</v>
      </c>
      <c r="AG3" t="s">
        <v>91</v>
      </c>
    </row>
    <row r="4" spans="1:60" ht="25" customHeight="1" x14ac:dyDescent="0.4">
      <c r="A4" s="204" t="s">
        <v>9</v>
      </c>
      <c r="B4" s="205" t="s">
        <v>56</v>
      </c>
      <c r="C4" s="206" t="s">
        <v>58</v>
      </c>
      <c r="D4" s="207"/>
      <c r="E4" s="207"/>
      <c r="F4" s="207"/>
      <c r="G4" s="208"/>
      <c r="AG4" t="s">
        <v>92</v>
      </c>
    </row>
    <row r="5" spans="1:60" x14ac:dyDescent="0.4">
      <c r="D5" s="10"/>
    </row>
    <row r="6" spans="1:60" ht="36.9" x14ac:dyDescent="0.4">
      <c r="A6" s="210" t="s">
        <v>93</v>
      </c>
      <c r="B6" s="212" t="s">
        <v>94</v>
      </c>
      <c r="C6" s="212" t="s">
        <v>95</v>
      </c>
      <c r="D6" s="211" t="s">
        <v>96</v>
      </c>
      <c r="E6" s="210" t="s">
        <v>97</v>
      </c>
      <c r="F6" s="209" t="s">
        <v>98</v>
      </c>
      <c r="G6" s="210" t="s">
        <v>29</v>
      </c>
      <c r="H6" s="213" t="s">
        <v>30</v>
      </c>
      <c r="I6" s="213" t="s">
        <v>99</v>
      </c>
      <c r="J6" s="213" t="s">
        <v>31</v>
      </c>
      <c r="K6" s="213" t="s">
        <v>100</v>
      </c>
      <c r="L6" s="213" t="s">
        <v>101</v>
      </c>
      <c r="M6" s="213" t="s">
        <v>102</v>
      </c>
      <c r="N6" s="213" t="s">
        <v>103</v>
      </c>
      <c r="O6" s="213" t="s">
        <v>104</v>
      </c>
      <c r="P6" s="213" t="s">
        <v>105</v>
      </c>
      <c r="Q6" s="213" t="s">
        <v>106</v>
      </c>
      <c r="R6" s="213" t="s">
        <v>107</v>
      </c>
      <c r="S6" s="213" t="s">
        <v>108</v>
      </c>
      <c r="T6" s="213" t="s">
        <v>109</v>
      </c>
      <c r="U6" s="213" t="s">
        <v>110</v>
      </c>
      <c r="V6" s="213" t="s">
        <v>111</v>
      </c>
      <c r="W6" s="213" t="s">
        <v>112</v>
      </c>
      <c r="X6" s="213" t="s">
        <v>113</v>
      </c>
    </row>
    <row r="7" spans="1:60" hidden="1" x14ac:dyDescent="0.4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4">
      <c r="A8" s="225" t="s">
        <v>114</v>
      </c>
      <c r="B8" s="226" t="s">
        <v>81</v>
      </c>
      <c r="C8" s="249" t="s">
        <v>82</v>
      </c>
      <c r="D8" s="227"/>
      <c r="E8" s="228"/>
      <c r="F8" s="229"/>
      <c r="G8" s="229">
        <f>SUMIF(AG9:AG38,"&lt;&gt;NOR",G9:G38)</f>
        <v>0</v>
      </c>
      <c r="H8" s="229"/>
      <c r="I8" s="229">
        <f>SUM(I9:I38)</f>
        <v>0</v>
      </c>
      <c r="J8" s="229"/>
      <c r="K8" s="229">
        <f>SUM(K9:K38)</f>
        <v>0</v>
      </c>
      <c r="L8" s="229"/>
      <c r="M8" s="229">
        <f>SUM(M9:M38)</f>
        <v>0</v>
      </c>
      <c r="N8" s="229"/>
      <c r="O8" s="229">
        <f>SUM(O9:O38)</f>
        <v>0.96</v>
      </c>
      <c r="P8" s="229"/>
      <c r="Q8" s="229">
        <f>SUM(Q9:Q38)</f>
        <v>0</v>
      </c>
      <c r="R8" s="229"/>
      <c r="S8" s="229"/>
      <c r="T8" s="230"/>
      <c r="U8" s="224"/>
      <c r="V8" s="224">
        <f>SUM(V9:V38)</f>
        <v>10.41</v>
      </c>
      <c r="W8" s="224"/>
      <c r="X8" s="224"/>
      <c r="AG8" t="s">
        <v>115</v>
      </c>
    </row>
    <row r="9" spans="1:60" ht="40.799999999999997" outlineLevel="1" x14ac:dyDescent="0.4">
      <c r="A9" s="231">
        <v>1</v>
      </c>
      <c r="B9" s="232" t="s">
        <v>450</v>
      </c>
      <c r="C9" s="250" t="s">
        <v>451</v>
      </c>
      <c r="D9" s="233" t="s">
        <v>176</v>
      </c>
      <c r="E9" s="234">
        <v>27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6.0999999999999997E-4</v>
      </c>
      <c r="O9" s="236">
        <f>ROUND(E9*N9,2)</f>
        <v>0.02</v>
      </c>
      <c r="P9" s="236">
        <v>0</v>
      </c>
      <c r="Q9" s="236">
        <f>ROUND(E9*P9,2)</f>
        <v>0</v>
      </c>
      <c r="R9" s="236" t="s">
        <v>200</v>
      </c>
      <c r="S9" s="236" t="s">
        <v>119</v>
      </c>
      <c r="T9" s="237" t="s">
        <v>119</v>
      </c>
      <c r="U9" s="223">
        <v>0</v>
      </c>
      <c r="V9" s="223">
        <f>ROUND(E9*U9,2)</f>
        <v>0</v>
      </c>
      <c r="W9" s="223"/>
      <c r="X9" s="223" t="s">
        <v>201</v>
      </c>
      <c r="Y9" s="214"/>
      <c r="Z9" s="214"/>
      <c r="AA9" s="214"/>
      <c r="AB9" s="214"/>
      <c r="AC9" s="214"/>
      <c r="AD9" s="214"/>
      <c r="AE9" s="214"/>
      <c r="AF9" s="214"/>
      <c r="AG9" s="214" t="s">
        <v>202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4">
      <c r="A10" s="221"/>
      <c r="B10" s="222"/>
      <c r="C10" s="261" t="s">
        <v>452</v>
      </c>
      <c r="D10" s="257"/>
      <c r="E10" s="258">
        <v>27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181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4">
      <c r="A11" s="231">
        <v>2</v>
      </c>
      <c r="B11" s="232" t="s">
        <v>453</v>
      </c>
      <c r="C11" s="250" t="s">
        <v>454</v>
      </c>
      <c r="D11" s="233" t="s">
        <v>176</v>
      </c>
      <c r="E11" s="234">
        <v>16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 t="s">
        <v>81</v>
      </c>
      <c r="S11" s="236" t="s">
        <v>119</v>
      </c>
      <c r="T11" s="237" t="s">
        <v>119</v>
      </c>
      <c r="U11" s="223">
        <v>6.2509999999999996E-2</v>
      </c>
      <c r="V11" s="223">
        <f>ROUND(E11*U11,2)</f>
        <v>1</v>
      </c>
      <c r="W11" s="223"/>
      <c r="X11" s="223" t="s">
        <v>135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136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4">
      <c r="A12" s="221"/>
      <c r="B12" s="222"/>
      <c r="C12" s="261" t="s">
        <v>217</v>
      </c>
      <c r="D12" s="257"/>
      <c r="E12" s="258">
        <v>16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4"/>
      <c r="Z12" s="214"/>
      <c r="AA12" s="214"/>
      <c r="AB12" s="214"/>
      <c r="AC12" s="214"/>
      <c r="AD12" s="214"/>
      <c r="AE12" s="214"/>
      <c r="AF12" s="214"/>
      <c r="AG12" s="214" t="s">
        <v>181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4">
      <c r="A13" s="241">
        <v>3</v>
      </c>
      <c r="B13" s="242" t="s">
        <v>455</v>
      </c>
      <c r="C13" s="253" t="s">
        <v>456</v>
      </c>
      <c r="D13" s="243" t="s">
        <v>176</v>
      </c>
      <c r="E13" s="244">
        <v>22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5.4000000000000001E-4</v>
      </c>
      <c r="O13" s="246">
        <f>ROUND(E13*N13,2)</f>
        <v>0.01</v>
      </c>
      <c r="P13" s="246">
        <v>0</v>
      </c>
      <c r="Q13" s="246">
        <f>ROUND(E13*P13,2)</f>
        <v>0</v>
      </c>
      <c r="R13" s="246"/>
      <c r="S13" s="246" t="s">
        <v>134</v>
      </c>
      <c r="T13" s="247" t="s">
        <v>120</v>
      </c>
      <c r="U13" s="223">
        <v>0</v>
      </c>
      <c r="V13" s="223">
        <f>ROUND(E13*U13,2)</f>
        <v>0</v>
      </c>
      <c r="W13" s="223"/>
      <c r="X13" s="223" t="s">
        <v>201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457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4">
      <c r="A14" s="231">
        <v>4</v>
      </c>
      <c r="B14" s="232" t="s">
        <v>458</v>
      </c>
      <c r="C14" s="250" t="s">
        <v>459</v>
      </c>
      <c r="D14" s="233" t="s">
        <v>176</v>
      </c>
      <c r="E14" s="234">
        <v>14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5.4000000000000001E-4</v>
      </c>
      <c r="O14" s="236">
        <f>ROUND(E14*N14,2)</f>
        <v>0.01</v>
      </c>
      <c r="P14" s="236">
        <v>0</v>
      </c>
      <c r="Q14" s="236">
        <f>ROUND(E14*P14,2)</f>
        <v>0</v>
      </c>
      <c r="R14" s="236"/>
      <c r="S14" s="236" t="s">
        <v>134</v>
      </c>
      <c r="T14" s="237" t="s">
        <v>120</v>
      </c>
      <c r="U14" s="223">
        <v>0</v>
      </c>
      <c r="V14" s="223">
        <f>ROUND(E14*U14,2)</f>
        <v>0</v>
      </c>
      <c r="W14" s="223"/>
      <c r="X14" s="223" t="s">
        <v>201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457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4">
      <c r="A15" s="221"/>
      <c r="B15" s="222"/>
      <c r="C15" s="261" t="s">
        <v>460</v>
      </c>
      <c r="D15" s="257"/>
      <c r="E15" s="258">
        <v>14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4"/>
      <c r="Z15" s="214"/>
      <c r="AA15" s="214"/>
      <c r="AB15" s="214"/>
      <c r="AC15" s="214"/>
      <c r="AD15" s="214"/>
      <c r="AE15" s="214"/>
      <c r="AF15" s="214"/>
      <c r="AG15" s="214" t="s">
        <v>181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0.399999999999999" outlineLevel="1" x14ac:dyDescent="0.4">
      <c r="A16" s="241">
        <v>5</v>
      </c>
      <c r="B16" s="242" t="s">
        <v>461</v>
      </c>
      <c r="C16" s="253" t="s">
        <v>462</v>
      </c>
      <c r="D16" s="243" t="s">
        <v>176</v>
      </c>
      <c r="E16" s="244">
        <v>27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9.8999999999999999E-4</v>
      </c>
      <c r="O16" s="246">
        <f>ROUND(E16*N16,2)</f>
        <v>0.03</v>
      </c>
      <c r="P16" s="246">
        <v>0</v>
      </c>
      <c r="Q16" s="246">
        <f>ROUND(E16*P16,2)</f>
        <v>0</v>
      </c>
      <c r="R16" s="246" t="s">
        <v>81</v>
      </c>
      <c r="S16" s="246" t="s">
        <v>119</v>
      </c>
      <c r="T16" s="247" t="s">
        <v>119</v>
      </c>
      <c r="U16" s="223">
        <v>0.13</v>
      </c>
      <c r="V16" s="223">
        <f>ROUND(E16*U16,2)</f>
        <v>3.51</v>
      </c>
      <c r="W16" s="223"/>
      <c r="X16" s="223" t="s">
        <v>135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463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4">
      <c r="A17" s="231">
        <v>6</v>
      </c>
      <c r="B17" s="232" t="s">
        <v>464</v>
      </c>
      <c r="C17" s="250" t="s">
        <v>465</v>
      </c>
      <c r="D17" s="233" t="s">
        <v>286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2.5000000000000001E-4</v>
      </c>
      <c r="O17" s="236">
        <f>ROUND(E17*N17,2)</f>
        <v>0</v>
      </c>
      <c r="P17" s="236">
        <v>0</v>
      </c>
      <c r="Q17" s="236">
        <f>ROUND(E17*P17,2)</f>
        <v>0</v>
      </c>
      <c r="R17" s="236" t="s">
        <v>200</v>
      </c>
      <c r="S17" s="236" t="s">
        <v>119</v>
      </c>
      <c r="T17" s="237" t="s">
        <v>119</v>
      </c>
      <c r="U17" s="223">
        <v>0</v>
      </c>
      <c r="V17" s="223">
        <f>ROUND(E17*U17,2)</f>
        <v>0</v>
      </c>
      <c r="W17" s="223"/>
      <c r="X17" s="223" t="s">
        <v>201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457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4">
      <c r="A18" s="221"/>
      <c r="B18" s="222"/>
      <c r="C18" s="251" t="s">
        <v>466</v>
      </c>
      <c r="D18" s="238"/>
      <c r="E18" s="238"/>
      <c r="F18" s="238"/>
      <c r="G18" s="238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4"/>
      <c r="Z18" s="214"/>
      <c r="AA18" s="214"/>
      <c r="AB18" s="214"/>
      <c r="AC18" s="214"/>
      <c r="AD18" s="214"/>
      <c r="AE18" s="214"/>
      <c r="AF18" s="214"/>
      <c r="AG18" s="214" t="s">
        <v>123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0.399999999999999" outlineLevel="1" x14ac:dyDescent="0.4">
      <c r="A19" s="241">
        <v>7</v>
      </c>
      <c r="B19" s="242" t="s">
        <v>467</v>
      </c>
      <c r="C19" s="253" t="s">
        <v>468</v>
      </c>
      <c r="D19" s="243" t="s">
        <v>286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 t="s">
        <v>81</v>
      </c>
      <c r="S19" s="246" t="s">
        <v>119</v>
      </c>
      <c r="T19" s="247" t="s">
        <v>119</v>
      </c>
      <c r="U19" s="223">
        <v>2.5170000000000001E-2</v>
      </c>
      <c r="V19" s="223">
        <f>ROUND(E19*U19,2)</f>
        <v>0.05</v>
      </c>
      <c r="W19" s="223"/>
      <c r="X19" s="223" t="s">
        <v>135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463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0.399999999999999" outlineLevel="1" x14ac:dyDescent="0.4">
      <c r="A20" s="241">
        <v>8</v>
      </c>
      <c r="B20" s="242" t="s">
        <v>469</v>
      </c>
      <c r="C20" s="253" t="s">
        <v>470</v>
      </c>
      <c r="D20" s="243" t="s">
        <v>286</v>
      </c>
      <c r="E20" s="244">
        <v>30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 t="s">
        <v>81</v>
      </c>
      <c r="S20" s="246" t="s">
        <v>119</v>
      </c>
      <c r="T20" s="247" t="s">
        <v>119</v>
      </c>
      <c r="U20" s="223">
        <v>8.2170000000000007E-2</v>
      </c>
      <c r="V20" s="223">
        <f>ROUND(E20*U20,2)</f>
        <v>2.4700000000000002</v>
      </c>
      <c r="W20" s="223"/>
      <c r="X20" s="223" t="s">
        <v>135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463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0.399999999999999" outlineLevel="1" x14ac:dyDescent="0.4">
      <c r="A21" s="231">
        <v>9</v>
      </c>
      <c r="B21" s="232" t="s">
        <v>471</v>
      </c>
      <c r="C21" s="250" t="s">
        <v>472</v>
      </c>
      <c r="D21" s="233" t="s">
        <v>286</v>
      </c>
      <c r="E21" s="234">
        <v>2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2.545E-2</v>
      </c>
      <c r="O21" s="236">
        <f>ROUND(E21*N21,2)</f>
        <v>0.05</v>
      </c>
      <c r="P21" s="236">
        <v>0</v>
      </c>
      <c r="Q21" s="236">
        <f>ROUND(E21*P21,2)</f>
        <v>0</v>
      </c>
      <c r="R21" s="236"/>
      <c r="S21" s="236" t="s">
        <v>134</v>
      </c>
      <c r="T21" s="237" t="s">
        <v>120</v>
      </c>
      <c r="U21" s="223">
        <v>0</v>
      </c>
      <c r="V21" s="223">
        <f>ROUND(E21*U21,2)</f>
        <v>0</v>
      </c>
      <c r="W21" s="223"/>
      <c r="X21" s="223" t="s">
        <v>135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463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4">
      <c r="A22" s="221"/>
      <c r="B22" s="222"/>
      <c r="C22" s="251" t="s">
        <v>533</v>
      </c>
      <c r="D22" s="238"/>
      <c r="E22" s="238"/>
      <c r="F22" s="238"/>
      <c r="G22" s="238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4"/>
      <c r="Z22" s="214"/>
      <c r="AA22" s="214"/>
      <c r="AB22" s="214"/>
      <c r="AC22" s="214"/>
      <c r="AD22" s="214"/>
      <c r="AE22" s="214"/>
      <c r="AF22" s="214"/>
      <c r="AG22" s="214" t="s">
        <v>123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4">
      <c r="A23" s="221"/>
      <c r="B23" s="222"/>
      <c r="C23" s="252" t="s">
        <v>473</v>
      </c>
      <c r="D23" s="240"/>
      <c r="E23" s="240"/>
      <c r="F23" s="240"/>
      <c r="G23" s="240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4"/>
      <c r="Z23" s="214"/>
      <c r="AA23" s="214"/>
      <c r="AB23" s="214"/>
      <c r="AC23" s="214"/>
      <c r="AD23" s="214"/>
      <c r="AE23" s="214"/>
      <c r="AF23" s="214"/>
      <c r="AG23" s="214" t="s">
        <v>123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4">
      <c r="A24" s="221"/>
      <c r="B24" s="222"/>
      <c r="C24" s="252" t="s">
        <v>474</v>
      </c>
      <c r="D24" s="240"/>
      <c r="E24" s="240"/>
      <c r="F24" s="240"/>
      <c r="G24" s="24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4"/>
      <c r="Z24" s="214"/>
      <c r="AA24" s="214"/>
      <c r="AB24" s="214"/>
      <c r="AC24" s="214"/>
      <c r="AD24" s="214"/>
      <c r="AE24" s="214"/>
      <c r="AF24" s="214"/>
      <c r="AG24" s="214" t="s">
        <v>123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4">
      <c r="A25" s="221"/>
      <c r="B25" s="222"/>
      <c r="C25" s="252" t="s">
        <v>475</v>
      </c>
      <c r="D25" s="240"/>
      <c r="E25" s="240"/>
      <c r="F25" s="240"/>
      <c r="G25" s="240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4"/>
      <c r="Z25" s="214"/>
      <c r="AA25" s="214"/>
      <c r="AB25" s="214"/>
      <c r="AC25" s="214"/>
      <c r="AD25" s="214"/>
      <c r="AE25" s="214"/>
      <c r="AF25" s="214"/>
      <c r="AG25" s="214" t="s">
        <v>123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4">
      <c r="A26" s="241">
        <v>10</v>
      </c>
      <c r="B26" s="242" t="s">
        <v>476</v>
      </c>
      <c r="C26" s="253" t="s">
        <v>477</v>
      </c>
      <c r="D26" s="243" t="s">
        <v>286</v>
      </c>
      <c r="E26" s="244">
        <v>2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134</v>
      </c>
      <c r="T26" s="247" t="s">
        <v>120</v>
      </c>
      <c r="U26" s="223">
        <v>0</v>
      </c>
      <c r="V26" s="223">
        <f>ROUND(E26*U26,2)</f>
        <v>0</v>
      </c>
      <c r="W26" s="223"/>
      <c r="X26" s="223" t="s">
        <v>135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463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4">
      <c r="A27" s="231">
        <v>11</v>
      </c>
      <c r="B27" s="232" t="s">
        <v>478</v>
      </c>
      <c r="C27" s="250" t="s">
        <v>479</v>
      </c>
      <c r="D27" s="233" t="s">
        <v>286</v>
      </c>
      <c r="E27" s="234">
        <v>2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134</v>
      </c>
      <c r="T27" s="237" t="s">
        <v>120</v>
      </c>
      <c r="U27" s="223">
        <v>0</v>
      </c>
      <c r="V27" s="223">
        <f>ROUND(E27*U27,2)</f>
        <v>0</v>
      </c>
      <c r="W27" s="223"/>
      <c r="X27" s="223" t="s">
        <v>201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202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4">
      <c r="A28" s="221"/>
      <c r="B28" s="222"/>
      <c r="C28" s="251" t="s">
        <v>480</v>
      </c>
      <c r="D28" s="238"/>
      <c r="E28" s="238"/>
      <c r="F28" s="238"/>
      <c r="G28" s="238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4"/>
      <c r="Z28" s="214"/>
      <c r="AA28" s="214"/>
      <c r="AB28" s="214"/>
      <c r="AC28" s="214"/>
      <c r="AD28" s="214"/>
      <c r="AE28" s="214"/>
      <c r="AF28" s="214"/>
      <c r="AG28" s="214" t="s">
        <v>123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4">
      <c r="A29" s="221"/>
      <c r="B29" s="222"/>
      <c r="C29" s="252" t="s">
        <v>481</v>
      </c>
      <c r="D29" s="240"/>
      <c r="E29" s="240"/>
      <c r="F29" s="240"/>
      <c r="G29" s="24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4"/>
      <c r="Z29" s="214"/>
      <c r="AA29" s="214"/>
      <c r="AB29" s="214"/>
      <c r="AC29" s="214"/>
      <c r="AD29" s="214"/>
      <c r="AE29" s="214"/>
      <c r="AF29" s="214"/>
      <c r="AG29" s="214" t="s">
        <v>123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4">
      <c r="A30" s="221"/>
      <c r="B30" s="222"/>
      <c r="C30" s="252" t="s">
        <v>482</v>
      </c>
      <c r="D30" s="240"/>
      <c r="E30" s="240"/>
      <c r="F30" s="240"/>
      <c r="G30" s="240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4"/>
      <c r="Z30" s="214"/>
      <c r="AA30" s="214"/>
      <c r="AB30" s="214"/>
      <c r="AC30" s="214"/>
      <c r="AD30" s="214"/>
      <c r="AE30" s="214"/>
      <c r="AF30" s="214"/>
      <c r="AG30" s="214" t="s">
        <v>123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0.399999999999999" outlineLevel="1" x14ac:dyDescent="0.4">
      <c r="A31" s="241">
        <v>12</v>
      </c>
      <c r="B31" s="242" t="s">
        <v>483</v>
      </c>
      <c r="C31" s="253" t="s">
        <v>484</v>
      </c>
      <c r="D31" s="243" t="s">
        <v>286</v>
      </c>
      <c r="E31" s="244">
        <v>3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1.2999999999999999E-4</v>
      </c>
      <c r="O31" s="246">
        <f>ROUND(E31*N31,2)</f>
        <v>0</v>
      </c>
      <c r="P31" s="246">
        <v>0</v>
      </c>
      <c r="Q31" s="246">
        <f>ROUND(E31*P31,2)</f>
        <v>0</v>
      </c>
      <c r="R31" s="246" t="s">
        <v>81</v>
      </c>
      <c r="S31" s="246" t="s">
        <v>119</v>
      </c>
      <c r="T31" s="247" t="s">
        <v>119</v>
      </c>
      <c r="U31" s="223">
        <v>0.35216999999999998</v>
      </c>
      <c r="V31" s="223">
        <f>ROUND(E31*U31,2)</f>
        <v>1.06</v>
      </c>
      <c r="W31" s="223"/>
      <c r="X31" s="223" t="s">
        <v>135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463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.399999999999999" outlineLevel="1" x14ac:dyDescent="0.4">
      <c r="A32" s="241">
        <v>13</v>
      </c>
      <c r="B32" s="242" t="s">
        <v>485</v>
      </c>
      <c r="C32" s="253" t="s">
        <v>486</v>
      </c>
      <c r="D32" s="243" t="s">
        <v>176</v>
      </c>
      <c r="E32" s="244">
        <v>2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1.0499999999999999E-3</v>
      </c>
      <c r="O32" s="246">
        <f>ROUND(E32*N32,2)</f>
        <v>0</v>
      </c>
      <c r="P32" s="246">
        <v>0</v>
      </c>
      <c r="Q32" s="246">
        <f>ROUND(E32*P32,2)</f>
        <v>0</v>
      </c>
      <c r="R32" s="246" t="s">
        <v>81</v>
      </c>
      <c r="S32" s="246" t="s">
        <v>119</v>
      </c>
      <c r="T32" s="247" t="s">
        <v>119</v>
      </c>
      <c r="U32" s="223">
        <v>0.16</v>
      </c>
      <c r="V32" s="223">
        <f>ROUND(E32*U32,2)</f>
        <v>0.32</v>
      </c>
      <c r="W32" s="223"/>
      <c r="X32" s="223" t="s">
        <v>135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463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4">
      <c r="A33" s="241">
        <v>14</v>
      </c>
      <c r="B33" s="242" t="s">
        <v>487</v>
      </c>
      <c r="C33" s="253" t="s">
        <v>488</v>
      </c>
      <c r="D33" s="243" t="s">
        <v>286</v>
      </c>
      <c r="E33" s="244">
        <v>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2.3000000000000001E-4</v>
      </c>
      <c r="O33" s="246">
        <f>ROUND(E33*N33,2)</f>
        <v>0</v>
      </c>
      <c r="P33" s="246">
        <v>0</v>
      </c>
      <c r="Q33" s="246">
        <f>ROUND(E33*P33,2)</f>
        <v>0</v>
      </c>
      <c r="R33" s="246" t="s">
        <v>200</v>
      </c>
      <c r="S33" s="246" t="s">
        <v>119</v>
      </c>
      <c r="T33" s="247" t="s">
        <v>119</v>
      </c>
      <c r="U33" s="223">
        <v>0</v>
      </c>
      <c r="V33" s="223">
        <f>ROUND(E33*U33,2)</f>
        <v>0</v>
      </c>
      <c r="W33" s="223"/>
      <c r="X33" s="223" t="s">
        <v>201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457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4">
      <c r="A34" s="231">
        <v>15</v>
      </c>
      <c r="B34" s="232" t="s">
        <v>489</v>
      </c>
      <c r="C34" s="250" t="s">
        <v>490</v>
      </c>
      <c r="D34" s="233" t="s">
        <v>199</v>
      </c>
      <c r="E34" s="234">
        <v>0.5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1.67</v>
      </c>
      <c r="O34" s="236">
        <f>ROUND(E34*N34,2)</f>
        <v>0.84</v>
      </c>
      <c r="P34" s="236">
        <v>0</v>
      </c>
      <c r="Q34" s="236">
        <f>ROUND(E34*P34,2)</f>
        <v>0</v>
      </c>
      <c r="R34" s="236" t="s">
        <v>200</v>
      </c>
      <c r="S34" s="236" t="s">
        <v>491</v>
      </c>
      <c r="T34" s="237" t="s">
        <v>491</v>
      </c>
      <c r="U34" s="223">
        <v>0</v>
      </c>
      <c r="V34" s="223">
        <f>ROUND(E34*U34,2)</f>
        <v>0</v>
      </c>
      <c r="W34" s="223"/>
      <c r="X34" s="223" t="s">
        <v>201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457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4">
      <c r="A35" s="221"/>
      <c r="B35" s="222"/>
      <c r="C35" s="251" t="s">
        <v>492</v>
      </c>
      <c r="D35" s="238"/>
      <c r="E35" s="238"/>
      <c r="F35" s="238"/>
      <c r="G35" s="238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4"/>
      <c r="Z35" s="214"/>
      <c r="AA35" s="214"/>
      <c r="AB35" s="214"/>
      <c r="AC35" s="214"/>
      <c r="AD35" s="214"/>
      <c r="AE35" s="214"/>
      <c r="AF35" s="214"/>
      <c r="AG35" s="214" t="s">
        <v>123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4">
      <c r="A36" s="241">
        <v>16</v>
      </c>
      <c r="B36" s="242" t="s">
        <v>493</v>
      </c>
      <c r="C36" s="253" t="s">
        <v>494</v>
      </c>
      <c r="D36" s="243" t="s">
        <v>495</v>
      </c>
      <c r="E36" s="244">
        <v>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119</v>
      </c>
      <c r="T36" s="247" t="s">
        <v>119</v>
      </c>
      <c r="U36" s="223">
        <v>1</v>
      </c>
      <c r="V36" s="223">
        <f>ROUND(E36*U36,2)</f>
        <v>2</v>
      </c>
      <c r="W36" s="223"/>
      <c r="X36" s="223" t="s">
        <v>135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463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4">
      <c r="A37" s="241">
        <v>17</v>
      </c>
      <c r="B37" s="242" t="s">
        <v>478</v>
      </c>
      <c r="C37" s="253" t="s">
        <v>496</v>
      </c>
      <c r="D37" s="243" t="s">
        <v>497</v>
      </c>
      <c r="E37" s="244">
        <v>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134</v>
      </c>
      <c r="T37" s="247" t="s">
        <v>120</v>
      </c>
      <c r="U37" s="223">
        <v>0</v>
      </c>
      <c r="V37" s="223">
        <f>ROUND(E37*U37,2)</f>
        <v>0</v>
      </c>
      <c r="W37" s="223"/>
      <c r="X37" s="223" t="s">
        <v>314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498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4">
      <c r="A38" s="241">
        <v>18</v>
      </c>
      <c r="B38" s="242" t="s">
        <v>478</v>
      </c>
      <c r="C38" s="253" t="s">
        <v>499</v>
      </c>
      <c r="D38" s="243" t="s">
        <v>497</v>
      </c>
      <c r="E38" s="244">
        <v>4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134</v>
      </c>
      <c r="T38" s="247" t="s">
        <v>120</v>
      </c>
      <c r="U38" s="223">
        <v>0</v>
      </c>
      <c r="V38" s="223">
        <f>ROUND(E38*U38,2)</f>
        <v>0</v>
      </c>
      <c r="W38" s="223"/>
      <c r="X38" s="223" t="s">
        <v>314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498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4">
      <c r="A39" s="225" t="s">
        <v>114</v>
      </c>
      <c r="B39" s="226" t="s">
        <v>83</v>
      </c>
      <c r="C39" s="249" t="s">
        <v>84</v>
      </c>
      <c r="D39" s="227"/>
      <c r="E39" s="228"/>
      <c r="F39" s="229"/>
      <c r="G39" s="229">
        <f>SUMIF(AG40:AG60,"&lt;&gt;NOR",G40:G60)</f>
        <v>0</v>
      </c>
      <c r="H39" s="229"/>
      <c r="I39" s="229">
        <f>SUM(I40:I60)</f>
        <v>0</v>
      </c>
      <c r="J39" s="229"/>
      <c r="K39" s="229">
        <f>SUM(K40:K60)</f>
        <v>0</v>
      </c>
      <c r="L39" s="229"/>
      <c r="M39" s="229">
        <f>SUM(M40:M60)</f>
        <v>0</v>
      </c>
      <c r="N39" s="229"/>
      <c r="O39" s="229">
        <f>SUM(O40:O60)</f>
        <v>6.2900000000000009</v>
      </c>
      <c r="P39" s="229"/>
      <c r="Q39" s="229">
        <f>SUM(Q40:Q60)</f>
        <v>0</v>
      </c>
      <c r="R39" s="229"/>
      <c r="S39" s="229"/>
      <c r="T39" s="230"/>
      <c r="U39" s="224"/>
      <c r="V39" s="224">
        <f>SUM(V40:V60)</f>
        <v>81.64</v>
      </c>
      <c r="W39" s="224"/>
      <c r="X39" s="224"/>
      <c r="AG39" t="s">
        <v>115</v>
      </c>
    </row>
    <row r="40" spans="1:60" outlineLevel="1" x14ac:dyDescent="0.4">
      <c r="A40" s="231">
        <v>19</v>
      </c>
      <c r="B40" s="232" t="s">
        <v>500</v>
      </c>
      <c r="C40" s="250" t="s">
        <v>501</v>
      </c>
      <c r="D40" s="233" t="s">
        <v>176</v>
      </c>
      <c r="E40" s="234">
        <v>22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134</v>
      </c>
      <c r="T40" s="237" t="s">
        <v>502</v>
      </c>
      <c r="U40" s="223">
        <v>0.03</v>
      </c>
      <c r="V40" s="223">
        <f>ROUND(E40*U40,2)</f>
        <v>0.66</v>
      </c>
      <c r="W40" s="223"/>
      <c r="X40" s="223" t="s">
        <v>135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136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4">
      <c r="A41" s="221"/>
      <c r="B41" s="222"/>
      <c r="C41" s="251" t="s">
        <v>503</v>
      </c>
      <c r="D41" s="238"/>
      <c r="E41" s="238"/>
      <c r="F41" s="238"/>
      <c r="G41" s="238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4"/>
      <c r="Z41" s="214"/>
      <c r="AA41" s="214"/>
      <c r="AB41" s="214"/>
      <c r="AC41" s="214"/>
      <c r="AD41" s="214"/>
      <c r="AE41" s="214"/>
      <c r="AF41" s="214"/>
      <c r="AG41" s="214" t="s">
        <v>123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4">
      <c r="A42" s="241">
        <v>20</v>
      </c>
      <c r="B42" s="242" t="s">
        <v>504</v>
      </c>
      <c r="C42" s="253" t="s">
        <v>505</v>
      </c>
      <c r="D42" s="243" t="s">
        <v>506</v>
      </c>
      <c r="E42" s="244">
        <v>0.02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1.124E-2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119</v>
      </c>
      <c r="T42" s="247" t="s">
        <v>119</v>
      </c>
      <c r="U42" s="223">
        <v>3.66</v>
      </c>
      <c r="V42" s="223">
        <f>ROUND(E42*U42,2)</f>
        <v>7.0000000000000007E-2</v>
      </c>
      <c r="W42" s="223"/>
      <c r="X42" s="223" t="s">
        <v>135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463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4">
      <c r="A43" s="231">
        <v>21</v>
      </c>
      <c r="B43" s="232" t="s">
        <v>507</v>
      </c>
      <c r="C43" s="250" t="s">
        <v>508</v>
      </c>
      <c r="D43" s="233" t="s">
        <v>199</v>
      </c>
      <c r="E43" s="234">
        <v>2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119</v>
      </c>
      <c r="T43" s="237" t="s">
        <v>119</v>
      </c>
      <c r="U43" s="223">
        <v>3.44</v>
      </c>
      <c r="V43" s="223">
        <f>ROUND(E43*U43,2)</f>
        <v>6.88</v>
      </c>
      <c r="W43" s="223"/>
      <c r="X43" s="223" t="s">
        <v>135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463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4">
      <c r="A44" s="221"/>
      <c r="B44" s="222"/>
      <c r="C44" s="251" t="s">
        <v>509</v>
      </c>
      <c r="D44" s="238"/>
      <c r="E44" s="238"/>
      <c r="F44" s="238"/>
      <c r="G44" s="238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4"/>
      <c r="Z44" s="214"/>
      <c r="AA44" s="214"/>
      <c r="AB44" s="214"/>
      <c r="AC44" s="214"/>
      <c r="AD44" s="214"/>
      <c r="AE44" s="214"/>
      <c r="AF44" s="214"/>
      <c r="AG44" s="214" t="s">
        <v>123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4">
      <c r="A45" s="231">
        <v>22</v>
      </c>
      <c r="B45" s="232" t="s">
        <v>510</v>
      </c>
      <c r="C45" s="250" t="s">
        <v>511</v>
      </c>
      <c r="D45" s="233" t="s">
        <v>176</v>
      </c>
      <c r="E45" s="234">
        <v>12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119</v>
      </c>
      <c r="T45" s="237" t="s">
        <v>119</v>
      </c>
      <c r="U45" s="223">
        <v>0.14599999999999999</v>
      </c>
      <c r="V45" s="223">
        <f>ROUND(E45*U45,2)</f>
        <v>1.75</v>
      </c>
      <c r="W45" s="223"/>
      <c r="X45" s="223" t="s">
        <v>135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463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4">
      <c r="A46" s="221"/>
      <c r="B46" s="222"/>
      <c r="C46" s="251" t="s">
        <v>512</v>
      </c>
      <c r="D46" s="238"/>
      <c r="E46" s="238"/>
      <c r="F46" s="238"/>
      <c r="G46" s="238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4"/>
      <c r="Z46" s="214"/>
      <c r="AA46" s="214"/>
      <c r="AB46" s="214"/>
      <c r="AC46" s="214"/>
      <c r="AD46" s="214"/>
      <c r="AE46" s="214"/>
      <c r="AF46" s="214"/>
      <c r="AG46" s="214" t="s">
        <v>123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4">
      <c r="A47" s="241">
        <v>23</v>
      </c>
      <c r="B47" s="242" t="s">
        <v>513</v>
      </c>
      <c r="C47" s="253" t="s">
        <v>514</v>
      </c>
      <c r="D47" s="243" t="s">
        <v>286</v>
      </c>
      <c r="E47" s="244">
        <v>2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1.23325</v>
      </c>
      <c r="O47" s="246">
        <f>ROUND(E47*N47,2)</f>
        <v>2.4700000000000002</v>
      </c>
      <c r="P47" s="246">
        <v>0</v>
      </c>
      <c r="Q47" s="246">
        <f>ROUND(E47*P47,2)</f>
        <v>0</v>
      </c>
      <c r="R47" s="246"/>
      <c r="S47" s="246" t="s">
        <v>119</v>
      </c>
      <c r="T47" s="247" t="s">
        <v>119</v>
      </c>
      <c r="U47" s="223">
        <v>3.1379999999999999</v>
      </c>
      <c r="V47" s="223">
        <f>ROUND(E47*U47,2)</f>
        <v>6.28</v>
      </c>
      <c r="W47" s="223"/>
      <c r="X47" s="223" t="s">
        <v>135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463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4">
      <c r="A48" s="231">
        <v>24</v>
      </c>
      <c r="B48" s="232" t="s">
        <v>515</v>
      </c>
      <c r="C48" s="250" t="s">
        <v>516</v>
      </c>
      <c r="D48" s="233" t="s">
        <v>176</v>
      </c>
      <c r="E48" s="234">
        <v>12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0.26485999999999998</v>
      </c>
      <c r="O48" s="236">
        <f>ROUND(E48*N48,2)</f>
        <v>3.18</v>
      </c>
      <c r="P48" s="236">
        <v>0</v>
      </c>
      <c r="Q48" s="236">
        <f>ROUND(E48*P48,2)</f>
        <v>0</v>
      </c>
      <c r="R48" s="236"/>
      <c r="S48" s="236" t="s">
        <v>119</v>
      </c>
      <c r="T48" s="237" t="s">
        <v>119</v>
      </c>
      <c r="U48" s="223">
        <v>0.111</v>
      </c>
      <c r="V48" s="223">
        <f>ROUND(E48*U48,2)</f>
        <v>1.33</v>
      </c>
      <c r="W48" s="223"/>
      <c r="X48" s="223" t="s">
        <v>135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463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4">
      <c r="A49" s="221"/>
      <c r="B49" s="222"/>
      <c r="C49" s="251" t="s">
        <v>517</v>
      </c>
      <c r="D49" s="238"/>
      <c r="E49" s="238"/>
      <c r="F49" s="238"/>
      <c r="G49" s="238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4"/>
      <c r="Z49" s="214"/>
      <c r="AA49" s="214"/>
      <c r="AB49" s="214"/>
      <c r="AC49" s="214"/>
      <c r="AD49" s="214"/>
      <c r="AE49" s="214"/>
      <c r="AF49" s="214"/>
      <c r="AG49" s="214" t="s">
        <v>123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4">
      <c r="A50" s="221"/>
      <c r="B50" s="222"/>
      <c r="C50" s="252" t="s">
        <v>518</v>
      </c>
      <c r="D50" s="240"/>
      <c r="E50" s="240"/>
      <c r="F50" s="240"/>
      <c r="G50" s="240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4"/>
      <c r="Z50" s="214"/>
      <c r="AA50" s="214"/>
      <c r="AB50" s="214"/>
      <c r="AC50" s="214"/>
      <c r="AD50" s="214"/>
      <c r="AE50" s="214"/>
      <c r="AF50" s="214"/>
      <c r="AG50" s="214" t="s">
        <v>123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4">
      <c r="A51" s="241">
        <v>25</v>
      </c>
      <c r="B51" s="242" t="s">
        <v>519</v>
      </c>
      <c r="C51" s="253" t="s">
        <v>520</v>
      </c>
      <c r="D51" s="243" t="s">
        <v>176</v>
      </c>
      <c r="E51" s="244">
        <v>12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6.0000000000000002E-5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119</v>
      </c>
      <c r="T51" s="247" t="s">
        <v>119</v>
      </c>
      <c r="U51" s="223">
        <v>2.5999999999999999E-2</v>
      </c>
      <c r="V51" s="223">
        <f>ROUND(E51*U51,2)</f>
        <v>0.31</v>
      </c>
      <c r="W51" s="223"/>
      <c r="X51" s="223" t="s">
        <v>135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463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4">
      <c r="A52" s="241">
        <v>26</v>
      </c>
      <c r="B52" s="242" t="s">
        <v>521</v>
      </c>
      <c r="C52" s="253" t="s">
        <v>522</v>
      </c>
      <c r="D52" s="243" t="s">
        <v>176</v>
      </c>
      <c r="E52" s="244">
        <v>12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119</v>
      </c>
      <c r="T52" s="247" t="s">
        <v>119</v>
      </c>
      <c r="U52" s="223">
        <v>0.27600000000000002</v>
      </c>
      <c r="V52" s="223">
        <f>ROUND(E52*U52,2)</f>
        <v>3.31</v>
      </c>
      <c r="W52" s="223"/>
      <c r="X52" s="223" t="s">
        <v>135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463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4">
      <c r="A53" s="231">
        <v>27</v>
      </c>
      <c r="B53" s="232" t="s">
        <v>523</v>
      </c>
      <c r="C53" s="250" t="s">
        <v>524</v>
      </c>
      <c r="D53" s="233" t="s">
        <v>176</v>
      </c>
      <c r="E53" s="234">
        <v>12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3.9739999999999998E-2</v>
      </c>
      <c r="O53" s="236">
        <f>ROUND(E53*N53,2)</f>
        <v>0.48</v>
      </c>
      <c r="P53" s="236">
        <v>0</v>
      </c>
      <c r="Q53" s="236">
        <f>ROUND(E53*P53,2)</f>
        <v>0</v>
      </c>
      <c r="R53" s="236" t="s">
        <v>185</v>
      </c>
      <c r="S53" s="236" t="s">
        <v>119</v>
      </c>
      <c r="T53" s="237" t="s">
        <v>119</v>
      </c>
      <c r="U53" s="223">
        <v>0.753</v>
      </c>
      <c r="V53" s="223">
        <f>ROUND(E53*U53,2)</f>
        <v>9.0399999999999991</v>
      </c>
      <c r="W53" s="223"/>
      <c r="X53" s="223" t="s">
        <v>135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525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0.7" outlineLevel="1" x14ac:dyDescent="0.4">
      <c r="A54" s="221"/>
      <c r="B54" s="222"/>
      <c r="C54" s="260" t="s">
        <v>526</v>
      </c>
      <c r="D54" s="259"/>
      <c r="E54" s="259"/>
      <c r="F54" s="259"/>
      <c r="G54" s="259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4"/>
      <c r="Z54" s="214"/>
      <c r="AA54" s="214"/>
      <c r="AB54" s="214"/>
      <c r="AC54" s="214"/>
      <c r="AD54" s="214"/>
      <c r="AE54" s="214"/>
      <c r="AF54" s="214"/>
      <c r="AG54" s="214" t="s">
        <v>179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39" t="str">
        <f>C54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4" s="214"/>
      <c r="BC54" s="214"/>
      <c r="BD54" s="214"/>
      <c r="BE54" s="214"/>
      <c r="BF54" s="214"/>
      <c r="BG54" s="214"/>
      <c r="BH54" s="214"/>
    </row>
    <row r="55" spans="1:60" outlineLevel="1" x14ac:dyDescent="0.4">
      <c r="A55" s="241">
        <v>28</v>
      </c>
      <c r="B55" s="242" t="s">
        <v>527</v>
      </c>
      <c r="C55" s="253" t="s">
        <v>528</v>
      </c>
      <c r="D55" s="243" t="s">
        <v>176</v>
      </c>
      <c r="E55" s="244">
        <v>10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1.6400000000000001E-2</v>
      </c>
      <c r="O55" s="246">
        <f>ROUND(E55*N55,2)</f>
        <v>0.16</v>
      </c>
      <c r="P55" s="246">
        <v>0</v>
      </c>
      <c r="Q55" s="246">
        <f>ROUND(E55*P55,2)</f>
        <v>0</v>
      </c>
      <c r="R55" s="246"/>
      <c r="S55" s="246" t="s">
        <v>119</v>
      </c>
      <c r="T55" s="247" t="s">
        <v>119</v>
      </c>
      <c r="U55" s="223">
        <v>2.2599999999999998</v>
      </c>
      <c r="V55" s="223">
        <f>ROUND(E55*U55,2)</f>
        <v>22.6</v>
      </c>
      <c r="W55" s="223"/>
      <c r="X55" s="223" t="s">
        <v>135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463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4">
      <c r="A56" s="231">
        <v>29</v>
      </c>
      <c r="B56" s="232" t="s">
        <v>529</v>
      </c>
      <c r="C56" s="250" t="s">
        <v>530</v>
      </c>
      <c r="D56" s="233" t="s">
        <v>199</v>
      </c>
      <c r="E56" s="234">
        <v>12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6" t="s">
        <v>185</v>
      </c>
      <c r="S56" s="236" t="s">
        <v>119</v>
      </c>
      <c r="T56" s="237" t="s">
        <v>119</v>
      </c>
      <c r="U56" s="223">
        <v>2.2490000000000001</v>
      </c>
      <c r="V56" s="223">
        <f>ROUND(E56*U56,2)</f>
        <v>26.99</v>
      </c>
      <c r="W56" s="223"/>
      <c r="X56" s="223" t="s">
        <v>135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525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0.7" outlineLevel="1" x14ac:dyDescent="0.4">
      <c r="A57" s="221"/>
      <c r="B57" s="222"/>
      <c r="C57" s="260" t="s">
        <v>531</v>
      </c>
      <c r="D57" s="259"/>
      <c r="E57" s="259"/>
      <c r="F57" s="259"/>
      <c r="G57" s="259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4"/>
      <c r="Z57" s="214"/>
      <c r="AA57" s="214"/>
      <c r="AB57" s="214"/>
      <c r="AC57" s="214"/>
      <c r="AD57" s="214"/>
      <c r="AE57" s="214"/>
      <c r="AF57" s="214"/>
      <c r="AG57" s="214" t="s">
        <v>179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39" t="str">
        <f>C57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57" s="214"/>
      <c r="BC57" s="214"/>
      <c r="BD57" s="214"/>
      <c r="BE57" s="214"/>
      <c r="BF57" s="214"/>
      <c r="BG57" s="214"/>
      <c r="BH57" s="214"/>
    </row>
    <row r="58" spans="1:60" outlineLevel="1" x14ac:dyDescent="0.4">
      <c r="A58" s="221"/>
      <c r="B58" s="222"/>
      <c r="C58" s="252" t="s">
        <v>532</v>
      </c>
      <c r="D58" s="240"/>
      <c r="E58" s="240"/>
      <c r="F58" s="240"/>
      <c r="G58" s="240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4"/>
      <c r="Z58" s="214"/>
      <c r="AA58" s="214"/>
      <c r="AB58" s="214"/>
      <c r="AC58" s="214"/>
      <c r="AD58" s="214"/>
      <c r="AE58" s="214"/>
      <c r="AF58" s="214"/>
      <c r="AG58" s="214" t="s">
        <v>123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4">
      <c r="A59" s="231">
        <v>30</v>
      </c>
      <c r="B59" s="232" t="s">
        <v>254</v>
      </c>
      <c r="C59" s="250" t="s">
        <v>255</v>
      </c>
      <c r="D59" s="233" t="s">
        <v>199</v>
      </c>
      <c r="E59" s="234">
        <v>12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6" t="s">
        <v>185</v>
      </c>
      <c r="S59" s="236" t="s">
        <v>119</v>
      </c>
      <c r="T59" s="237" t="s">
        <v>119</v>
      </c>
      <c r="U59" s="223">
        <v>0.20200000000000001</v>
      </c>
      <c r="V59" s="223">
        <f>ROUND(E59*U59,2)</f>
        <v>2.42</v>
      </c>
      <c r="W59" s="223"/>
      <c r="X59" s="223" t="s">
        <v>135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525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4">
      <c r="A60" s="221"/>
      <c r="B60" s="222"/>
      <c r="C60" s="260" t="s">
        <v>256</v>
      </c>
      <c r="D60" s="259"/>
      <c r="E60" s="259"/>
      <c r="F60" s="259"/>
      <c r="G60" s="259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4"/>
      <c r="Z60" s="214"/>
      <c r="AA60" s="214"/>
      <c r="AB60" s="214"/>
      <c r="AC60" s="214"/>
      <c r="AD60" s="214"/>
      <c r="AE60" s="214"/>
      <c r="AF60" s="214"/>
      <c r="AG60" s="214" t="s">
        <v>179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4">
      <c r="A61" s="3"/>
      <c r="B61" s="4"/>
      <c r="C61" s="254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101</v>
      </c>
    </row>
    <row r="62" spans="1:60" x14ac:dyDescent="0.4">
      <c r="A62" s="217"/>
      <c r="B62" s="218" t="s">
        <v>29</v>
      </c>
      <c r="C62" s="255"/>
      <c r="D62" s="219"/>
      <c r="E62" s="220"/>
      <c r="F62" s="220"/>
      <c r="G62" s="248">
        <f>G8+G39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170</v>
      </c>
    </row>
    <row r="63" spans="1:60" x14ac:dyDescent="0.4">
      <c r="C63" s="256"/>
      <c r="D63" s="10"/>
      <c r="AG63" t="s">
        <v>172</v>
      </c>
    </row>
    <row r="64" spans="1:60" x14ac:dyDescent="0.4">
      <c r="D64" s="10"/>
    </row>
    <row r="65" spans="4:4" x14ac:dyDescent="0.4">
      <c r="D65" s="10"/>
    </row>
    <row r="66" spans="4:4" x14ac:dyDescent="0.4">
      <c r="D66" s="10"/>
    </row>
    <row r="67" spans="4:4" x14ac:dyDescent="0.4">
      <c r="D67" s="10"/>
    </row>
    <row r="68" spans="4:4" x14ac:dyDescent="0.4">
      <c r="D68" s="10"/>
    </row>
    <row r="69" spans="4:4" x14ac:dyDescent="0.4">
      <c r="D69" s="10"/>
    </row>
    <row r="70" spans="4:4" x14ac:dyDescent="0.4">
      <c r="D70" s="10"/>
    </row>
    <row r="71" spans="4:4" x14ac:dyDescent="0.4">
      <c r="D71" s="10"/>
    </row>
    <row r="72" spans="4:4" x14ac:dyDescent="0.4">
      <c r="D72" s="10"/>
    </row>
    <row r="73" spans="4:4" x14ac:dyDescent="0.4">
      <c r="D73" s="10"/>
    </row>
    <row r="74" spans="4:4" x14ac:dyDescent="0.4">
      <c r="D74" s="10"/>
    </row>
    <row r="75" spans="4:4" x14ac:dyDescent="0.4">
      <c r="D75" s="10"/>
    </row>
    <row r="76" spans="4:4" x14ac:dyDescent="0.4">
      <c r="D76" s="10"/>
    </row>
    <row r="77" spans="4:4" x14ac:dyDescent="0.4">
      <c r="D77" s="10"/>
    </row>
    <row r="78" spans="4:4" x14ac:dyDescent="0.4">
      <c r="D78" s="10"/>
    </row>
    <row r="79" spans="4:4" x14ac:dyDescent="0.4">
      <c r="D79" s="10"/>
    </row>
    <row r="80" spans="4:4" x14ac:dyDescent="0.4">
      <c r="D80" s="10"/>
    </row>
    <row r="81" spans="4:4" x14ac:dyDescent="0.4">
      <c r="D81" s="10"/>
    </row>
    <row r="82" spans="4:4" x14ac:dyDescent="0.4">
      <c r="D82" s="10"/>
    </row>
    <row r="83" spans="4:4" x14ac:dyDescent="0.4">
      <c r="D83" s="10"/>
    </row>
    <row r="84" spans="4:4" x14ac:dyDescent="0.4">
      <c r="D84" s="10"/>
    </row>
    <row r="85" spans="4:4" x14ac:dyDescent="0.4">
      <c r="D85" s="10"/>
    </row>
    <row r="86" spans="4:4" x14ac:dyDescent="0.4">
      <c r="D86" s="10"/>
    </row>
    <row r="87" spans="4:4" x14ac:dyDescent="0.4">
      <c r="D87" s="10"/>
    </row>
    <row r="88" spans="4:4" x14ac:dyDescent="0.4">
      <c r="D88" s="10"/>
    </row>
    <row r="89" spans="4:4" x14ac:dyDescent="0.4">
      <c r="D89" s="10"/>
    </row>
    <row r="90" spans="4:4" x14ac:dyDescent="0.4">
      <c r="D90" s="10"/>
    </row>
    <row r="91" spans="4:4" x14ac:dyDescent="0.4">
      <c r="D91" s="10"/>
    </row>
    <row r="92" spans="4:4" x14ac:dyDescent="0.4">
      <c r="D92" s="10"/>
    </row>
    <row r="93" spans="4:4" x14ac:dyDescent="0.4">
      <c r="D93" s="10"/>
    </row>
    <row r="94" spans="4:4" x14ac:dyDescent="0.4">
      <c r="D94" s="10"/>
    </row>
    <row r="95" spans="4:4" x14ac:dyDescent="0.4">
      <c r="D95" s="10"/>
    </row>
    <row r="96" spans="4:4" x14ac:dyDescent="0.4">
      <c r="D96" s="10"/>
    </row>
    <row r="97" spans="4:4" x14ac:dyDescent="0.4">
      <c r="D97" s="10"/>
    </row>
    <row r="98" spans="4:4" x14ac:dyDescent="0.4">
      <c r="D98" s="10"/>
    </row>
    <row r="99" spans="4:4" x14ac:dyDescent="0.4">
      <c r="D99" s="10"/>
    </row>
    <row r="100" spans="4:4" x14ac:dyDescent="0.4">
      <c r="D100" s="10"/>
    </row>
    <row r="101" spans="4:4" x14ac:dyDescent="0.4">
      <c r="D101" s="10"/>
    </row>
    <row r="102" spans="4:4" x14ac:dyDescent="0.4">
      <c r="D102" s="10"/>
    </row>
    <row r="103" spans="4:4" x14ac:dyDescent="0.4">
      <c r="D103" s="10"/>
    </row>
    <row r="104" spans="4:4" x14ac:dyDescent="0.4">
      <c r="D104" s="10"/>
    </row>
    <row r="105" spans="4:4" x14ac:dyDescent="0.4">
      <c r="D105" s="10"/>
    </row>
    <row r="106" spans="4:4" x14ac:dyDescent="0.4">
      <c r="D106" s="10"/>
    </row>
    <row r="107" spans="4:4" x14ac:dyDescent="0.4">
      <c r="D107" s="10"/>
    </row>
    <row r="108" spans="4:4" x14ac:dyDescent="0.4">
      <c r="D108" s="10"/>
    </row>
    <row r="109" spans="4:4" x14ac:dyDescent="0.4">
      <c r="D109" s="10"/>
    </row>
    <row r="110" spans="4:4" x14ac:dyDescent="0.4">
      <c r="D110" s="10"/>
    </row>
    <row r="111" spans="4:4" x14ac:dyDescent="0.4">
      <c r="D111" s="10"/>
    </row>
    <row r="112" spans="4:4" x14ac:dyDescent="0.4">
      <c r="D112" s="10"/>
    </row>
    <row r="113" spans="4:4" x14ac:dyDescent="0.4">
      <c r="D113" s="10"/>
    </row>
    <row r="114" spans="4:4" x14ac:dyDescent="0.4">
      <c r="D114" s="10"/>
    </row>
    <row r="115" spans="4:4" x14ac:dyDescent="0.4">
      <c r="D115" s="10"/>
    </row>
    <row r="116" spans="4:4" x14ac:dyDescent="0.4">
      <c r="D116" s="10"/>
    </row>
    <row r="117" spans="4:4" x14ac:dyDescent="0.4">
      <c r="D117" s="10"/>
    </row>
    <row r="118" spans="4:4" x14ac:dyDescent="0.4">
      <c r="D118" s="10"/>
    </row>
    <row r="119" spans="4:4" x14ac:dyDescent="0.4">
      <c r="D119" s="10"/>
    </row>
    <row r="120" spans="4:4" x14ac:dyDescent="0.4">
      <c r="D120" s="10"/>
    </row>
    <row r="121" spans="4:4" x14ac:dyDescent="0.4">
      <c r="D121" s="10"/>
    </row>
    <row r="122" spans="4:4" x14ac:dyDescent="0.4">
      <c r="D122" s="10"/>
    </row>
    <row r="123" spans="4:4" x14ac:dyDescent="0.4">
      <c r="D123" s="10"/>
    </row>
    <row r="124" spans="4:4" x14ac:dyDescent="0.4">
      <c r="D124" s="10"/>
    </row>
    <row r="125" spans="4:4" x14ac:dyDescent="0.4">
      <c r="D125" s="10"/>
    </row>
    <row r="126" spans="4:4" x14ac:dyDescent="0.4">
      <c r="D126" s="10"/>
    </row>
    <row r="127" spans="4:4" x14ac:dyDescent="0.4">
      <c r="D127" s="10"/>
    </row>
    <row r="128" spans="4:4" x14ac:dyDescent="0.4">
      <c r="D128" s="10"/>
    </row>
    <row r="129" spans="4:4" x14ac:dyDescent="0.4">
      <c r="D129" s="10"/>
    </row>
    <row r="130" spans="4:4" x14ac:dyDescent="0.4">
      <c r="D130" s="10"/>
    </row>
    <row r="131" spans="4:4" x14ac:dyDescent="0.4">
      <c r="D131" s="10"/>
    </row>
    <row r="132" spans="4:4" x14ac:dyDescent="0.4">
      <c r="D132" s="10"/>
    </row>
    <row r="133" spans="4:4" x14ac:dyDescent="0.4">
      <c r="D133" s="10"/>
    </row>
    <row r="134" spans="4:4" x14ac:dyDescent="0.4">
      <c r="D134" s="10"/>
    </row>
    <row r="135" spans="4:4" x14ac:dyDescent="0.4">
      <c r="D135" s="10"/>
    </row>
    <row r="136" spans="4:4" x14ac:dyDescent="0.4">
      <c r="D136" s="10"/>
    </row>
    <row r="137" spans="4:4" x14ac:dyDescent="0.4">
      <c r="D137" s="10"/>
    </row>
    <row r="138" spans="4:4" x14ac:dyDescent="0.4">
      <c r="D138" s="10"/>
    </row>
    <row r="139" spans="4:4" x14ac:dyDescent="0.4">
      <c r="D139" s="10"/>
    </row>
    <row r="140" spans="4:4" x14ac:dyDescent="0.4">
      <c r="D140" s="10"/>
    </row>
    <row r="141" spans="4:4" x14ac:dyDescent="0.4">
      <c r="D141" s="10"/>
    </row>
    <row r="142" spans="4:4" x14ac:dyDescent="0.4">
      <c r="D142" s="10"/>
    </row>
    <row r="143" spans="4:4" x14ac:dyDescent="0.4">
      <c r="D143" s="10"/>
    </row>
    <row r="144" spans="4:4" x14ac:dyDescent="0.4">
      <c r="D144" s="10"/>
    </row>
    <row r="145" spans="4:4" x14ac:dyDescent="0.4">
      <c r="D145" s="10"/>
    </row>
    <row r="146" spans="4:4" x14ac:dyDescent="0.4">
      <c r="D146" s="10"/>
    </row>
    <row r="147" spans="4:4" x14ac:dyDescent="0.4">
      <c r="D147" s="10"/>
    </row>
    <row r="148" spans="4:4" x14ac:dyDescent="0.4">
      <c r="D148" s="10"/>
    </row>
    <row r="149" spans="4:4" x14ac:dyDescent="0.4">
      <c r="D149" s="10"/>
    </row>
    <row r="150" spans="4:4" x14ac:dyDescent="0.4">
      <c r="D150" s="10"/>
    </row>
    <row r="151" spans="4:4" x14ac:dyDescent="0.4">
      <c r="D151" s="10"/>
    </row>
    <row r="152" spans="4:4" x14ac:dyDescent="0.4">
      <c r="D152" s="10"/>
    </row>
    <row r="153" spans="4:4" x14ac:dyDescent="0.4">
      <c r="D153" s="10"/>
    </row>
    <row r="154" spans="4:4" x14ac:dyDescent="0.4">
      <c r="D154" s="10"/>
    </row>
    <row r="155" spans="4:4" x14ac:dyDescent="0.4">
      <c r="D155" s="10"/>
    </row>
    <row r="156" spans="4:4" x14ac:dyDescent="0.4">
      <c r="D156" s="10"/>
    </row>
    <row r="157" spans="4:4" x14ac:dyDescent="0.4">
      <c r="D157" s="10"/>
    </row>
    <row r="158" spans="4:4" x14ac:dyDescent="0.4">
      <c r="D158" s="10"/>
    </row>
    <row r="159" spans="4:4" x14ac:dyDescent="0.4">
      <c r="D159" s="10"/>
    </row>
    <row r="160" spans="4:4" x14ac:dyDescent="0.4">
      <c r="D160" s="10"/>
    </row>
    <row r="161" spans="4:4" x14ac:dyDescent="0.4">
      <c r="D161" s="10"/>
    </row>
    <row r="162" spans="4:4" x14ac:dyDescent="0.4">
      <c r="D162" s="10"/>
    </row>
    <row r="163" spans="4:4" x14ac:dyDescent="0.4">
      <c r="D163" s="10"/>
    </row>
    <row r="164" spans="4:4" x14ac:dyDescent="0.4">
      <c r="D164" s="10"/>
    </row>
    <row r="165" spans="4:4" x14ac:dyDescent="0.4">
      <c r="D165" s="10"/>
    </row>
    <row r="166" spans="4:4" x14ac:dyDescent="0.4">
      <c r="D166" s="10"/>
    </row>
    <row r="167" spans="4:4" x14ac:dyDescent="0.4">
      <c r="D167" s="10"/>
    </row>
    <row r="168" spans="4:4" x14ac:dyDescent="0.4">
      <c r="D168" s="10"/>
    </row>
    <row r="169" spans="4:4" x14ac:dyDescent="0.4">
      <c r="D169" s="10"/>
    </row>
    <row r="170" spans="4:4" x14ac:dyDescent="0.4">
      <c r="D170" s="10"/>
    </row>
    <row r="171" spans="4:4" x14ac:dyDescent="0.4">
      <c r="D171" s="10"/>
    </row>
    <row r="172" spans="4:4" x14ac:dyDescent="0.4">
      <c r="D172" s="10"/>
    </row>
    <row r="173" spans="4:4" x14ac:dyDescent="0.4">
      <c r="D173" s="10"/>
    </row>
    <row r="174" spans="4:4" x14ac:dyDescent="0.4">
      <c r="D174" s="10"/>
    </row>
    <row r="175" spans="4:4" x14ac:dyDescent="0.4">
      <c r="D175" s="10"/>
    </row>
    <row r="176" spans="4:4" x14ac:dyDescent="0.4">
      <c r="D176" s="10"/>
    </row>
    <row r="177" spans="4:4" x14ac:dyDescent="0.4">
      <c r="D177" s="10"/>
    </row>
    <row r="178" spans="4:4" x14ac:dyDescent="0.4">
      <c r="D178" s="10"/>
    </row>
    <row r="179" spans="4:4" x14ac:dyDescent="0.4">
      <c r="D179" s="10"/>
    </row>
    <row r="180" spans="4:4" x14ac:dyDescent="0.4">
      <c r="D180" s="10"/>
    </row>
    <row r="181" spans="4:4" x14ac:dyDescent="0.4">
      <c r="D181" s="10"/>
    </row>
    <row r="182" spans="4:4" x14ac:dyDescent="0.4">
      <c r="D182" s="10"/>
    </row>
    <row r="183" spans="4:4" x14ac:dyDescent="0.4">
      <c r="D183" s="10"/>
    </row>
    <row r="184" spans="4:4" x14ac:dyDescent="0.4">
      <c r="D184" s="10"/>
    </row>
    <row r="185" spans="4:4" x14ac:dyDescent="0.4">
      <c r="D185" s="10"/>
    </row>
    <row r="186" spans="4:4" x14ac:dyDescent="0.4">
      <c r="D186" s="10"/>
    </row>
    <row r="187" spans="4:4" x14ac:dyDescent="0.4">
      <c r="D187" s="10"/>
    </row>
    <row r="188" spans="4:4" x14ac:dyDescent="0.4">
      <c r="D188" s="10"/>
    </row>
    <row r="189" spans="4:4" x14ac:dyDescent="0.4">
      <c r="D189" s="10"/>
    </row>
    <row r="190" spans="4:4" x14ac:dyDescent="0.4">
      <c r="D190" s="10"/>
    </row>
    <row r="191" spans="4:4" x14ac:dyDescent="0.4">
      <c r="D191" s="10"/>
    </row>
    <row r="192" spans="4:4" x14ac:dyDescent="0.4">
      <c r="D192" s="10"/>
    </row>
    <row r="193" spans="4:4" x14ac:dyDescent="0.4">
      <c r="D193" s="10"/>
    </row>
    <row r="194" spans="4:4" x14ac:dyDescent="0.4">
      <c r="D194" s="10"/>
    </row>
    <row r="195" spans="4:4" x14ac:dyDescent="0.4">
      <c r="D195" s="10"/>
    </row>
    <row r="196" spans="4:4" x14ac:dyDescent="0.4">
      <c r="D196" s="10"/>
    </row>
    <row r="197" spans="4:4" x14ac:dyDescent="0.4">
      <c r="D197" s="10"/>
    </row>
    <row r="198" spans="4:4" x14ac:dyDescent="0.4">
      <c r="D198" s="10"/>
    </row>
    <row r="199" spans="4:4" x14ac:dyDescent="0.4">
      <c r="D199" s="10"/>
    </row>
    <row r="200" spans="4:4" x14ac:dyDescent="0.4">
      <c r="D200" s="10"/>
    </row>
    <row r="201" spans="4:4" x14ac:dyDescent="0.4">
      <c r="D201" s="10"/>
    </row>
    <row r="202" spans="4:4" x14ac:dyDescent="0.4">
      <c r="D202" s="10"/>
    </row>
    <row r="203" spans="4:4" x14ac:dyDescent="0.4">
      <c r="D203" s="10"/>
    </row>
    <row r="204" spans="4:4" x14ac:dyDescent="0.4">
      <c r="D204" s="10"/>
    </row>
    <row r="205" spans="4:4" x14ac:dyDescent="0.4">
      <c r="D205" s="10"/>
    </row>
    <row r="206" spans="4:4" x14ac:dyDescent="0.4">
      <c r="D206" s="10"/>
    </row>
    <row r="207" spans="4:4" x14ac:dyDescent="0.4">
      <c r="D207" s="10"/>
    </row>
    <row r="208" spans="4:4" x14ac:dyDescent="0.4">
      <c r="D208" s="10"/>
    </row>
    <row r="209" spans="4:4" x14ac:dyDescent="0.4">
      <c r="D209" s="10"/>
    </row>
    <row r="210" spans="4:4" x14ac:dyDescent="0.4">
      <c r="D210" s="10"/>
    </row>
    <row r="211" spans="4:4" x14ac:dyDescent="0.4">
      <c r="D211" s="10"/>
    </row>
    <row r="212" spans="4:4" x14ac:dyDescent="0.4">
      <c r="D212" s="10"/>
    </row>
    <row r="213" spans="4:4" x14ac:dyDescent="0.4">
      <c r="D213" s="10"/>
    </row>
    <row r="214" spans="4:4" x14ac:dyDescent="0.4">
      <c r="D214" s="10"/>
    </row>
    <row r="215" spans="4:4" x14ac:dyDescent="0.4">
      <c r="D215" s="10"/>
    </row>
    <row r="216" spans="4:4" x14ac:dyDescent="0.4">
      <c r="D216" s="10"/>
    </row>
    <row r="217" spans="4:4" x14ac:dyDescent="0.4">
      <c r="D217" s="10"/>
    </row>
    <row r="218" spans="4:4" x14ac:dyDescent="0.4">
      <c r="D218" s="10"/>
    </row>
    <row r="219" spans="4:4" x14ac:dyDescent="0.4">
      <c r="D219" s="10"/>
    </row>
    <row r="220" spans="4:4" x14ac:dyDescent="0.4">
      <c r="D220" s="10"/>
    </row>
    <row r="221" spans="4:4" x14ac:dyDescent="0.4">
      <c r="D221" s="10"/>
    </row>
    <row r="222" spans="4:4" x14ac:dyDescent="0.4">
      <c r="D222" s="10"/>
    </row>
    <row r="223" spans="4:4" x14ac:dyDescent="0.4">
      <c r="D223" s="10"/>
    </row>
    <row r="224" spans="4:4" x14ac:dyDescent="0.4">
      <c r="D224" s="10"/>
    </row>
    <row r="225" spans="4:4" x14ac:dyDescent="0.4">
      <c r="D225" s="10"/>
    </row>
    <row r="226" spans="4:4" x14ac:dyDescent="0.4">
      <c r="D226" s="10"/>
    </row>
    <row r="227" spans="4:4" x14ac:dyDescent="0.4">
      <c r="D227" s="10"/>
    </row>
    <row r="228" spans="4:4" x14ac:dyDescent="0.4">
      <c r="D228" s="10"/>
    </row>
    <row r="229" spans="4:4" x14ac:dyDescent="0.4">
      <c r="D229" s="10"/>
    </row>
    <row r="230" spans="4:4" x14ac:dyDescent="0.4">
      <c r="D230" s="10"/>
    </row>
    <row r="231" spans="4:4" x14ac:dyDescent="0.4">
      <c r="D231" s="10"/>
    </row>
    <row r="232" spans="4:4" x14ac:dyDescent="0.4">
      <c r="D232" s="10"/>
    </row>
    <row r="233" spans="4:4" x14ac:dyDescent="0.4">
      <c r="D233" s="10"/>
    </row>
    <row r="234" spans="4:4" x14ac:dyDescent="0.4">
      <c r="D234" s="10"/>
    </row>
    <row r="235" spans="4:4" x14ac:dyDescent="0.4">
      <c r="D235" s="10"/>
    </row>
    <row r="236" spans="4:4" x14ac:dyDescent="0.4">
      <c r="D236" s="10"/>
    </row>
    <row r="237" spans="4:4" x14ac:dyDescent="0.4">
      <c r="D237" s="10"/>
    </row>
    <row r="238" spans="4:4" x14ac:dyDescent="0.4">
      <c r="D238" s="10"/>
    </row>
    <row r="239" spans="4:4" x14ac:dyDescent="0.4">
      <c r="D239" s="10"/>
    </row>
    <row r="240" spans="4:4" x14ac:dyDescent="0.4">
      <c r="D240" s="10"/>
    </row>
    <row r="241" spans="4:4" x14ac:dyDescent="0.4">
      <c r="D241" s="10"/>
    </row>
    <row r="242" spans="4:4" x14ac:dyDescent="0.4">
      <c r="D242" s="10"/>
    </row>
    <row r="243" spans="4:4" x14ac:dyDescent="0.4">
      <c r="D243" s="10"/>
    </row>
    <row r="244" spans="4:4" x14ac:dyDescent="0.4">
      <c r="D244" s="10"/>
    </row>
    <row r="245" spans="4:4" x14ac:dyDescent="0.4">
      <c r="D245" s="10"/>
    </row>
    <row r="246" spans="4:4" x14ac:dyDescent="0.4">
      <c r="D246" s="10"/>
    </row>
    <row r="247" spans="4:4" x14ac:dyDescent="0.4">
      <c r="D247" s="10"/>
    </row>
    <row r="248" spans="4:4" x14ac:dyDescent="0.4">
      <c r="D248" s="10"/>
    </row>
    <row r="249" spans="4:4" x14ac:dyDescent="0.4">
      <c r="D249" s="10"/>
    </row>
    <row r="250" spans="4:4" x14ac:dyDescent="0.4">
      <c r="D250" s="10"/>
    </row>
    <row r="251" spans="4:4" x14ac:dyDescent="0.4">
      <c r="D251" s="10"/>
    </row>
    <row r="252" spans="4:4" x14ac:dyDescent="0.4">
      <c r="D252" s="10"/>
    </row>
    <row r="253" spans="4:4" x14ac:dyDescent="0.4">
      <c r="D253" s="10"/>
    </row>
    <row r="254" spans="4:4" x14ac:dyDescent="0.4">
      <c r="D254" s="10"/>
    </row>
    <row r="255" spans="4:4" x14ac:dyDescent="0.4">
      <c r="D255" s="10"/>
    </row>
    <row r="256" spans="4:4" x14ac:dyDescent="0.4">
      <c r="D256" s="10"/>
    </row>
    <row r="257" spans="4:4" x14ac:dyDescent="0.4">
      <c r="D257" s="10"/>
    </row>
    <row r="258" spans="4:4" x14ac:dyDescent="0.4">
      <c r="D258" s="10"/>
    </row>
    <row r="259" spans="4:4" x14ac:dyDescent="0.4">
      <c r="D259" s="10"/>
    </row>
    <row r="260" spans="4:4" x14ac:dyDescent="0.4">
      <c r="D260" s="10"/>
    </row>
    <row r="261" spans="4:4" x14ac:dyDescent="0.4">
      <c r="D261" s="10"/>
    </row>
    <row r="262" spans="4:4" x14ac:dyDescent="0.4">
      <c r="D262" s="10"/>
    </row>
    <row r="263" spans="4:4" x14ac:dyDescent="0.4">
      <c r="D263" s="10"/>
    </row>
    <row r="264" spans="4:4" x14ac:dyDescent="0.4">
      <c r="D264" s="10"/>
    </row>
    <row r="265" spans="4:4" x14ac:dyDescent="0.4">
      <c r="D265" s="10"/>
    </row>
    <row r="266" spans="4:4" x14ac:dyDescent="0.4">
      <c r="D266" s="10"/>
    </row>
    <row r="267" spans="4:4" x14ac:dyDescent="0.4">
      <c r="D267" s="10"/>
    </row>
    <row r="268" spans="4:4" x14ac:dyDescent="0.4">
      <c r="D268" s="10"/>
    </row>
    <row r="269" spans="4:4" x14ac:dyDescent="0.4">
      <c r="D269" s="10"/>
    </row>
    <row r="270" spans="4:4" x14ac:dyDescent="0.4">
      <c r="D270" s="10"/>
    </row>
    <row r="271" spans="4:4" x14ac:dyDescent="0.4">
      <c r="D271" s="10"/>
    </row>
    <row r="272" spans="4:4" x14ac:dyDescent="0.4">
      <c r="D272" s="10"/>
    </row>
    <row r="273" spans="4:4" x14ac:dyDescent="0.4">
      <c r="D273" s="10"/>
    </row>
    <row r="274" spans="4:4" x14ac:dyDescent="0.4">
      <c r="D274" s="10"/>
    </row>
    <row r="275" spans="4:4" x14ac:dyDescent="0.4">
      <c r="D275" s="10"/>
    </row>
    <row r="276" spans="4:4" x14ac:dyDescent="0.4">
      <c r="D276" s="10"/>
    </row>
    <row r="277" spans="4:4" x14ac:dyDescent="0.4">
      <c r="D277" s="10"/>
    </row>
    <row r="278" spans="4:4" x14ac:dyDescent="0.4">
      <c r="D278" s="10"/>
    </row>
    <row r="279" spans="4:4" x14ac:dyDescent="0.4">
      <c r="D279" s="10"/>
    </row>
    <row r="280" spans="4:4" x14ac:dyDescent="0.4">
      <c r="D280" s="10"/>
    </row>
    <row r="281" spans="4:4" x14ac:dyDescent="0.4">
      <c r="D281" s="10"/>
    </row>
    <row r="282" spans="4:4" x14ac:dyDescent="0.4">
      <c r="D282" s="10"/>
    </row>
    <row r="283" spans="4:4" x14ac:dyDescent="0.4">
      <c r="D283" s="10"/>
    </row>
    <row r="284" spans="4:4" x14ac:dyDescent="0.4">
      <c r="D284" s="10"/>
    </row>
    <row r="285" spans="4:4" x14ac:dyDescent="0.4">
      <c r="D285" s="10"/>
    </row>
    <row r="286" spans="4:4" x14ac:dyDescent="0.4">
      <c r="D286" s="10"/>
    </row>
    <row r="287" spans="4:4" x14ac:dyDescent="0.4">
      <c r="D287" s="10"/>
    </row>
    <row r="288" spans="4:4" x14ac:dyDescent="0.4">
      <c r="D288" s="10"/>
    </row>
    <row r="289" spans="4:4" x14ac:dyDescent="0.4">
      <c r="D289" s="10"/>
    </row>
    <row r="290" spans="4:4" x14ac:dyDescent="0.4">
      <c r="D290" s="10"/>
    </row>
    <row r="291" spans="4:4" x14ac:dyDescent="0.4">
      <c r="D291" s="10"/>
    </row>
    <row r="292" spans="4:4" x14ac:dyDescent="0.4">
      <c r="D292" s="10"/>
    </row>
    <row r="293" spans="4:4" x14ac:dyDescent="0.4">
      <c r="D293" s="10"/>
    </row>
    <row r="294" spans="4:4" x14ac:dyDescent="0.4">
      <c r="D294" s="10"/>
    </row>
    <row r="295" spans="4:4" x14ac:dyDescent="0.4">
      <c r="D295" s="10"/>
    </row>
    <row r="296" spans="4:4" x14ac:dyDescent="0.4">
      <c r="D296" s="10"/>
    </row>
    <row r="297" spans="4:4" x14ac:dyDescent="0.4">
      <c r="D297" s="10"/>
    </row>
    <row r="298" spans="4:4" x14ac:dyDescent="0.4">
      <c r="D298" s="10"/>
    </row>
    <row r="299" spans="4:4" x14ac:dyDescent="0.4">
      <c r="D299" s="10"/>
    </row>
    <row r="300" spans="4:4" x14ac:dyDescent="0.4">
      <c r="D300" s="10"/>
    </row>
    <row r="301" spans="4:4" x14ac:dyDescent="0.4">
      <c r="D301" s="10"/>
    </row>
    <row r="302" spans="4:4" x14ac:dyDescent="0.4">
      <c r="D302" s="10"/>
    </row>
    <row r="303" spans="4:4" x14ac:dyDescent="0.4">
      <c r="D303" s="10"/>
    </row>
    <row r="304" spans="4:4" x14ac:dyDescent="0.4">
      <c r="D304" s="10"/>
    </row>
    <row r="305" spans="4:4" x14ac:dyDescent="0.4">
      <c r="D305" s="10"/>
    </row>
    <row r="306" spans="4:4" x14ac:dyDescent="0.4">
      <c r="D306" s="10"/>
    </row>
    <row r="307" spans="4:4" x14ac:dyDescent="0.4">
      <c r="D307" s="10"/>
    </row>
    <row r="308" spans="4:4" x14ac:dyDescent="0.4">
      <c r="D308" s="10"/>
    </row>
    <row r="309" spans="4:4" x14ac:dyDescent="0.4">
      <c r="D309" s="10"/>
    </row>
    <row r="310" spans="4:4" x14ac:dyDescent="0.4">
      <c r="D310" s="10"/>
    </row>
    <row r="311" spans="4:4" x14ac:dyDescent="0.4">
      <c r="D311" s="10"/>
    </row>
    <row r="312" spans="4:4" x14ac:dyDescent="0.4">
      <c r="D312" s="10"/>
    </row>
    <row r="313" spans="4:4" x14ac:dyDescent="0.4">
      <c r="D313" s="10"/>
    </row>
    <row r="314" spans="4:4" x14ac:dyDescent="0.4">
      <c r="D314" s="10"/>
    </row>
    <row r="315" spans="4:4" x14ac:dyDescent="0.4">
      <c r="D315" s="10"/>
    </row>
    <row r="316" spans="4:4" x14ac:dyDescent="0.4">
      <c r="D316" s="10"/>
    </row>
    <row r="317" spans="4:4" x14ac:dyDescent="0.4">
      <c r="D317" s="10"/>
    </row>
    <row r="318" spans="4:4" x14ac:dyDescent="0.4">
      <c r="D318" s="10"/>
    </row>
    <row r="319" spans="4:4" x14ac:dyDescent="0.4">
      <c r="D319" s="10"/>
    </row>
    <row r="320" spans="4:4" x14ac:dyDescent="0.4">
      <c r="D320" s="10"/>
    </row>
    <row r="321" spans="4:4" x14ac:dyDescent="0.4">
      <c r="D321" s="10"/>
    </row>
    <row r="322" spans="4:4" x14ac:dyDescent="0.4">
      <c r="D322" s="10"/>
    </row>
    <row r="323" spans="4:4" x14ac:dyDescent="0.4">
      <c r="D323" s="10"/>
    </row>
    <row r="324" spans="4:4" x14ac:dyDescent="0.4">
      <c r="D324" s="10"/>
    </row>
    <row r="325" spans="4:4" x14ac:dyDescent="0.4">
      <c r="D325" s="10"/>
    </row>
    <row r="326" spans="4:4" x14ac:dyDescent="0.4">
      <c r="D326" s="10"/>
    </row>
    <row r="327" spans="4:4" x14ac:dyDescent="0.4">
      <c r="D327" s="10"/>
    </row>
    <row r="328" spans="4:4" x14ac:dyDescent="0.4">
      <c r="D328" s="10"/>
    </row>
    <row r="329" spans="4:4" x14ac:dyDescent="0.4">
      <c r="D329" s="10"/>
    </row>
    <row r="330" spans="4:4" x14ac:dyDescent="0.4">
      <c r="D330" s="10"/>
    </row>
    <row r="331" spans="4:4" x14ac:dyDescent="0.4">
      <c r="D331" s="10"/>
    </row>
    <row r="332" spans="4:4" x14ac:dyDescent="0.4">
      <c r="D332" s="10"/>
    </row>
    <row r="333" spans="4:4" x14ac:dyDescent="0.4">
      <c r="D333" s="10"/>
    </row>
    <row r="334" spans="4:4" x14ac:dyDescent="0.4">
      <c r="D334" s="10"/>
    </row>
    <row r="335" spans="4:4" x14ac:dyDescent="0.4">
      <c r="D335" s="10"/>
    </row>
    <row r="336" spans="4:4" x14ac:dyDescent="0.4">
      <c r="D336" s="10"/>
    </row>
    <row r="337" spans="4:4" x14ac:dyDescent="0.4">
      <c r="D337" s="10"/>
    </row>
    <row r="338" spans="4:4" x14ac:dyDescent="0.4">
      <c r="D338" s="10"/>
    </row>
    <row r="339" spans="4:4" x14ac:dyDescent="0.4">
      <c r="D339" s="10"/>
    </row>
    <row r="340" spans="4:4" x14ac:dyDescent="0.4">
      <c r="D340" s="10"/>
    </row>
    <row r="341" spans="4:4" x14ac:dyDescent="0.4">
      <c r="D341" s="10"/>
    </row>
    <row r="342" spans="4:4" x14ac:dyDescent="0.4">
      <c r="D342" s="10"/>
    </row>
    <row r="343" spans="4:4" x14ac:dyDescent="0.4">
      <c r="D343" s="10"/>
    </row>
    <row r="344" spans="4:4" x14ac:dyDescent="0.4">
      <c r="D344" s="10"/>
    </row>
    <row r="345" spans="4:4" x14ac:dyDescent="0.4">
      <c r="D345" s="10"/>
    </row>
    <row r="346" spans="4:4" x14ac:dyDescent="0.4">
      <c r="D346" s="10"/>
    </row>
    <row r="347" spans="4:4" x14ac:dyDescent="0.4">
      <c r="D347" s="10"/>
    </row>
    <row r="348" spans="4:4" x14ac:dyDescent="0.4">
      <c r="D348" s="10"/>
    </row>
    <row r="349" spans="4:4" x14ac:dyDescent="0.4">
      <c r="D349" s="10"/>
    </row>
    <row r="350" spans="4:4" x14ac:dyDescent="0.4">
      <c r="D350" s="10"/>
    </row>
    <row r="351" spans="4:4" x14ac:dyDescent="0.4">
      <c r="D351" s="10"/>
    </row>
    <row r="352" spans="4:4" x14ac:dyDescent="0.4">
      <c r="D352" s="10"/>
    </row>
    <row r="353" spans="4:4" x14ac:dyDescent="0.4">
      <c r="D353" s="10"/>
    </row>
    <row r="354" spans="4:4" x14ac:dyDescent="0.4">
      <c r="D354" s="10"/>
    </row>
    <row r="355" spans="4:4" x14ac:dyDescent="0.4">
      <c r="D355" s="10"/>
    </row>
    <row r="356" spans="4:4" x14ac:dyDescent="0.4">
      <c r="D356" s="10"/>
    </row>
    <row r="357" spans="4:4" x14ac:dyDescent="0.4">
      <c r="D357" s="10"/>
    </row>
    <row r="358" spans="4:4" x14ac:dyDescent="0.4">
      <c r="D358" s="10"/>
    </row>
    <row r="359" spans="4:4" x14ac:dyDescent="0.4">
      <c r="D359" s="10"/>
    </row>
    <row r="360" spans="4:4" x14ac:dyDescent="0.4">
      <c r="D360" s="10"/>
    </row>
    <row r="361" spans="4:4" x14ac:dyDescent="0.4">
      <c r="D361" s="10"/>
    </row>
    <row r="362" spans="4:4" x14ac:dyDescent="0.4">
      <c r="D362" s="10"/>
    </row>
    <row r="363" spans="4:4" x14ac:dyDescent="0.4">
      <c r="D363" s="10"/>
    </row>
    <row r="364" spans="4:4" x14ac:dyDescent="0.4">
      <c r="D364" s="10"/>
    </row>
    <row r="365" spans="4:4" x14ac:dyDescent="0.4">
      <c r="D365" s="10"/>
    </row>
    <row r="366" spans="4:4" x14ac:dyDescent="0.4">
      <c r="D366" s="10"/>
    </row>
    <row r="367" spans="4:4" x14ac:dyDescent="0.4">
      <c r="D367" s="10"/>
    </row>
    <row r="368" spans="4:4" x14ac:dyDescent="0.4">
      <c r="D368" s="10"/>
    </row>
    <row r="369" spans="4:4" x14ac:dyDescent="0.4">
      <c r="D369" s="10"/>
    </row>
    <row r="370" spans="4:4" x14ac:dyDescent="0.4">
      <c r="D370" s="10"/>
    </row>
    <row r="371" spans="4:4" x14ac:dyDescent="0.4">
      <c r="D371" s="10"/>
    </row>
    <row r="372" spans="4:4" x14ac:dyDescent="0.4">
      <c r="D372" s="10"/>
    </row>
    <row r="373" spans="4:4" x14ac:dyDescent="0.4">
      <c r="D373" s="10"/>
    </row>
    <row r="374" spans="4:4" x14ac:dyDescent="0.4">
      <c r="D374" s="10"/>
    </row>
    <row r="375" spans="4:4" x14ac:dyDescent="0.4">
      <c r="D375" s="10"/>
    </row>
    <row r="376" spans="4:4" x14ac:dyDescent="0.4">
      <c r="D376" s="10"/>
    </row>
    <row r="377" spans="4:4" x14ac:dyDescent="0.4">
      <c r="D377" s="10"/>
    </row>
    <row r="378" spans="4:4" x14ac:dyDescent="0.4">
      <c r="D378" s="10"/>
    </row>
    <row r="379" spans="4:4" x14ac:dyDescent="0.4">
      <c r="D379" s="10"/>
    </row>
    <row r="380" spans="4:4" x14ac:dyDescent="0.4">
      <c r="D380" s="10"/>
    </row>
    <row r="381" spans="4:4" x14ac:dyDescent="0.4">
      <c r="D381" s="10"/>
    </row>
    <row r="382" spans="4:4" x14ac:dyDescent="0.4">
      <c r="D382" s="10"/>
    </row>
    <row r="383" spans="4:4" x14ac:dyDescent="0.4">
      <c r="D383" s="10"/>
    </row>
    <row r="384" spans="4:4" x14ac:dyDescent="0.4">
      <c r="D384" s="10"/>
    </row>
    <row r="385" spans="4:4" x14ac:dyDescent="0.4">
      <c r="D385" s="10"/>
    </row>
    <row r="386" spans="4:4" x14ac:dyDescent="0.4">
      <c r="D386" s="10"/>
    </row>
    <row r="387" spans="4:4" x14ac:dyDescent="0.4">
      <c r="D387" s="10"/>
    </row>
    <row r="388" spans="4:4" x14ac:dyDescent="0.4">
      <c r="D388" s="10"/>
    </row>
    <row r="389" spans="4:4" x14ac:dyDescent="0.4">
      <c r="D389" s="10"/>
    </row>
    <row r="390" spans="4:4" x14ac:dyDescent="0.4">
      <c r="D390" s="10"/>
    </row>
    <row r="391" spans="4:4" x14ac:dyDescent="0.4">
      <c r="D391" s="10"/>
    </row>
    <row r="392" spans="4:4" x14ac:dyDescent="0.4">
      <c r="D392" s="10"/>
    </row>
    <row r="393" spans="4:4" x14ac:dyDescent="0.4">
      <c r="D393" s="10"/>
    </row>
    <row r="394" spans="4:4" x14ac:dyDescent="0.4">
      <c r="D394" s="10"/>
    </row>
    <row r="395" spans="4:4" x14ac:dyDescent="0.4">
      <c r="D395" s="10"/>
    </row>
    <row r="396" spans="4:4" x14ac:dyDescent="0.4">
      <c r="D396" s="10"/>
    </row>
    <row r="397" spans="4:4" x14ac:dyDescent="0.4">
      <c r="D397" s="10"/>
    </row>
    <row r="398" spans="4:4" x14ac:dyDescent="0.4">
      <c r="D398" s="10"/>
    </row>
    <row r="399" spans="4:4" x14ac:dyDescent="0.4">
      <c r="D399" s="10"/>
    </row>
    <row r="400" spans="4:4" x14ac:dyDescent="0.4">
      <c r="D400" s="10"/>
    </row>
    <row r="401" spans="4:4" x14ac:dyDescent="0.4">
      <c r="D401" s="10"/>
    </row>
    <row r="402" spans="4:4" x14ac:dyDescent="0.4">
      <c r="D402" s="10"/>
    </row>
    <row r="403" spans="4:4" x14ac:dyDescent="0.4">
      <c r="D403" s="10"/>
    </row>
    <row r="404" spans="4:4" x14ac:dyDescent="0.4">
      <c r="D404" s="10"/>
    </row>
    <row r="405" spans="4:4" x14ac:dyDescent="0.4">
      <c r="D405" s="10"/>
    </row>
    <row r="406" spans="4:4" x14ac:dyDescent="0.4">
      <c r="D406" s="10"/>
    </row>
    <row r="407" spans="4:4" x14ac:dyDescent="0.4">
      <c r="D407" s="10"/>
    </row>
    <row r="408" spans="4:4" x14ac:dyDescent="0.4">
      <c r="D408" s="10"/>
    </row>
    <row r="409" spans="4:4" x14ac:dyDescent="0.4">
      <c r="D409" s="10"/>
    </row>
    <row r="410" spans="4:4" x14ac:dyDescent="0.4">
      <c r="D410" s="10"/>
    </row>
    <row r="411" spans="4:4" x14ac:dyDescent="0.4">
      <c r="D411" s="10"/>
    </row>
    <row r="412" spans="4:4" x14ac:dyDescent="0.4">
      <c r="D412" s="10"/>
    </row>
    <row r="413" spans="4:4" x14ac:dyDescent="0.4">
      <c r="D413" s="10"/>
    </row>
    <row r="414" spans="4:4" x14ac:dyDescent="0.4">
      <c r="D414" s="10"/>
    </row>
    <row r="415" spans="4:4" x14ac:dyDescent="0.4">
      <c r="D415" s="10"/>
    </row>
    <row r="416" spans="4:4" x14ac:dyDescent="0.4">
      <c r="D416" s="10"/>
    </row>
    <row r="417" spans="4:4" x14ac:dyDescent="0.4">
      <c r="D417" s="10"/>
    </row>
    <row r="418" spans="4:4" x14ac:dyDescent="0.4">
      <c r="D418" s="10"/>
    </row>
    <row r="419" spans="4:4" x14ac:dyDescent="0.4">
      <c r="D419" s="10"/>
    </row>
    <row r="420" spans="4:4" x14ac:dyDescent="0.4">
      <c r="D420" s="10"/>
    </row>
    <row r="421" spans="4:4" x14ac:dyDescent="0.4">
      <c r="D421" s="10"/>
    </row>
    <row r="422" spans="4:4" x14ac:dyDescent="0.4">
      <c r="D422" s="10"/>
    </row>
    <row r="423" spans="4:4" x14ac:dyDescent="0.4">
      <c r="D423" s="10"/>
    </row>
    <row r="424" spans="4:4" x14ac:dyDescent="0.4">
      <c r="D424" s="10"/>
    </row>
    <row r="425" spans="4:4" x14ac:dyDescent="0.4">
      <c r="D425" s="10"/>
    </row>
    <row r="426" spans="4:4" x14ac:dyDescent="0.4">
      <c r="D426" s="10"/>
    </row>
    <row r="427" spans="4:4" x14ac:dyDescent="0.4">
      <c r="D427" s="10"/>
    </row>
    <row r="428" spans="4:4" x14ac:dyDescent="0.4">
      <c r="D428" s="10"/>
    </row>
    <row r="429" spans="4:4" x14ac:dyDescent="0.4">
      <c r="D429" s="10"/>
    </row>
    <row r="430" spans="4:4" x14ac:dyDescent="0.4">
      <c r="D430" s="10"/>
    </row>
    <row r="431" spans="4:4" x14ac:dyDescent="0.4">
      <c r="D431" s="10"/>
    </row>
    <row r="432" spans="4:4" x14ac:dyDescent="0.4">
      <c r="D432" s="10"/>
    </row>
    <row r="433" spans="4:4" x14ac:dyDescent="0.4">
      <c r="D433" s="10"/>
    </row>
    <row r="434" spans="4:4" x14ac:dyDescent="0.4">
      <c r="D434" s="10"/>
    </row>
    <row r="435" spans="4:4" x14ac:dyDescent="0.4">
      <c r="D435" s="10"/>
    </row>
    <row r="436" spans="4:4" x14ac:dyDescent="0.4">
      <c r="D436" s="10"/>
    </row>
    <row r="437" spans="4:4" x14ac:dyDescent="0.4">
      <c r="D437" s="10"/>
    </row>
    <row r="438" spans="4:4" x14ac:dyDescent="0.4">
      <c r="D438" s="10"/>
    </row>
    <row r="439" spans="4:4" x14ac:dyDescent="0.4">
      <c r="D439" s="10"/>
    </row>
    <row r="440" spans="4:4" x14ac:dyDescent="0.4">
      <c r="D440" s="10"/>
    </row>
    <row r="441" spans="4:4" x14ac:dyDescent="0.4">
      <c r="D441" s="10"/>
    </row>
    <row r="442" spans="4:4" x14ac:dyDescent="0.4">
      <c r="D442" s="10"/>
    </row>
    <row r="443" spans="4:4" x14ac:dyDescent="0.4">
      <c r="D443" s="10"/>
    </row>
    <row r="444" spans="4:4" x14ac:dyDescent="0.4">
      <c r="D444" s="10"/>
    </row>
    <row r="445" spans="4:4" x14ac:dyDescent="0.4">
      <c r="D445" s="10"/>
    </row>
    <row r="446" spans="4:4" x14ac:dyDescent="0.4">
      <c r="D446" s="10"/>
    </row>
    <row r="447" spans="4:4" x14ac:dyDescent="0.4">
      <c r="D447" s="10"/>
    </row>
    <row r="448" spans="4:4" x14ac:dyDescent="0.4">
      <c r="D448" s="10"/>
    </row>
    <row r="449" spans="4:4" x14ac:dyDescent="0.4">
      <c r="D449" s="10"/>
    </row>
    <row r="450" spans="4:4" x14ac:dyDescent="0.4">
      <c r="D450" s="10"/>
    </row>
    <row r="451" spans="4:4" x14ac:dyDescent="0.4">
      <c r="D451" s="10"/>
    </row>
    <row r="452" spans="4:4" x14ac:dyDescent="0.4">
      <c r="D452" s="10"/>
    </row>
    <row r="453" spans="4:4" x14ac:dyDescent="0.4">
      <c r="D453" s="10"/>
    </row>
    <row r="454" spans="4:4" x14ac:dyDescent="0.4">
      <c r="D454" s="10"/>
    </row>
    <row r="455" spans="4:4" x14ac:dyDescent="0.4">
      <c r="D455" s="10"/>
    </row>
    <row r="456" spans="4:4" x14ac:dyDescent="0.4">
      <c r="D456" s="10"/>
    </row>
    <row r="457" spans="4:4" x14ac:dyDescent="0.4">
      <c r="D457" s="10"/>
    </row>
    <row r="458" spans="4:4" x14ac:dyDescent="0.4">
      <c r="D458" s="10"/>
    </row>
    <row r="459" spans="4:4" x14ac:dyDescent="0.4">
      <c r="D459" s="10"/>
    </row>
    <row r="460" spans="4:4" x14ac:dyDescent="0.4">
      <c r="D460" s="10"/>
    </row>
    <row r="461" spans="4:4" x14ac:dyDescent="0.4">
      <c r="D461" s="10"/>
    </row>
    <row r="462" spans="4:4" x14ac:dyDescent="0.4">
      <c r="D462" s="10"/>
    </row>
    <row r="463" spans="4:4" x14ac:dyDescent="0.4">
      <c r="D463" s="10"/>
    </row>
    <row r="464" spans="4:4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  <row r="4928" spans="4:4" x14ac:dyDescent="0.4">
      <c r="D4928" s="10"/>
    </row>
    <row r="4929" spans="4:4" x14ac:dyDescent="0.4">
      <c r="D4929" s="10"/>
    </row>
    <row r="4930" spans="4:4" x14ac:dyDescent="0.4">
      <c r="D4930" s="10"/>
    </row>
    <row r="4931" spans="4:4" x14ac:dyDescent="0.4">
      <c r="D4931" s="10"/>
    </row>
    <row r="4932" spans="4:4" x14ac:dyDescent="0.4">
      <c r="D4932" s="10"/>
    </row>
    <row r="4933" spans="4:4" x14ac:dyDescent="0.4">
      <c r="D4933" s="10"/>
    </row>
    <row r="4934" spans="4:4" x14ac:dyDescent="0.4">
      <c r="D4934" s="10"/>
    </row>
    <row r="4935" spans="4:4" x14ac:dyDescent="0.4">
      <c r="D4935" s="10"/>
    </row>
    <row r="4936" spans="4:4" x14ac:dyDescent="0.4">
      <c r="D4936" s="10"/>
    </row>
    <row r="4937" spans="4:4" x14ac:dyDescent="0.4">
      <c r="D4937" s="10"/>
    </row>
    <row r="4938" spans="4:4" x14ac:dyDescent="0.4">
      <c r="D4938" s="10"/>
    </row>
    <row r="4939" spans="4:4" x14ac:dyDescent="0.4">
      <c r="D4939" s="10"/>
    </row>
    <row r="4940" spans="4:4" x14ac:dyDescent="0.4">
      <c r="D4940" s="10"/>
    </row>
    <row r="4941" spans="4:4" x14ac:dyDescent="0.4">
      <c r="D4941" s="10"/>
    </row>
    <row r="4942" spans="4:4" x14ac:dyDescent="0.4">
      <c r="D4942" s="10"/>
    </row>
    <row r="4943" spans="4:4" x14ac:dyDescent="0.4">
      <c r="D4943" s="10"/>
    </row>
    <row r="4944" spans="4:4" x14ac:dyDescent="0.4">
      <c r="D4944" s="10"/>
    </row>
    <row r="4945" spans="4:4" x14ac:dyDescent="0.4">
      <c r="D4945" s="10"/>
    </row>
    <row r="4946" spans="4:4" x14ac:dyDescent="0.4">
      <c r="D4946" s="10"/>
    </row>
    <row r="4947" spans="4:4" x14ac:dyDescent="0.4">
      <c r="D4947" s="10"/>
    </row>
    <row r="4948" spans="4:4" x14ac:dyDescent="0.4">
      <c r="D4948" s="10"/>
    </row>
    <row r="4949" spans="4:4" x14ac:dyDescent="0.4">
      <c r="D4949" s="10"/>
    </row>
    <row r="4950" spans="4:4" x14ac:dyDescent="0.4">
      <c r="D4950" s="10"/>
    </row>
    <row r="4951" spans="4:4" x14ac:dyDescent="0.4">
      <c r="D4951" s="10"/>
    </row>
    <row r="4952" spans="4:4" x14ac:dyDescent="0.4">
      <c r="D4952" s="10"/>
    </row>
    <row r="4953" spans="4:4" x14ac:dyDescent="0.4">
      <c r="D4953" s="10"/>
    </row>
    <row r="4954" spans="4:4" x14ac:dyDescent="0.4">
      <c r="D4954" s="10"/>
    </row>
    <row r="4955" spans="4:4" x14ac:dyDescent="0.4">
      <c r="D4955" s="10"/>
    </row>
    <row r="4956" spans="4:4" x14ac:dyDescent="0.4">
      <c r="D4956" s="10"/>
    </row>
    <row r="4957" spans="4:4" x14ac:dyDescent="0.4">
      <c r="D4957" s="10"/>
    </row>
    <row r="4958" spans="4:4" x14ac:dyDescent="0.4">
      <c r="D4958" s="10"/>
    </row>
    <row r="4959" spans="4:4" x14ac:dyDescent="0.4">
      <c r="D4959" s="10"/>
    </row>
    <row r="4960" spans="4:4" x14ac:dyDescent="0.4">
      <c r="D4960" s="10"/>
    </row>
    <row r="4961" spans="4:4" x14ac:dyDescent="0.4">
      <c r="D4961" s="10"/>
    </row>
    <row r="4962" spans="4:4" x14ac:dyDescent="0.4">
      <c r="D4962" s="10"/>
    </row>
    <row r="4963" spans="4:4" x14ac:dyDescent="0.4">
      <c r="D4963" s="10"/>
    </row>
    <row r="4964" spans="4:4" x14ac:dyDescent="0.4">
      <c r="D4964" s="10"/>
    </row>
    <row r="4965" spans="4:4" x14ac:dyDescent="0.4">
      <c r="D4965" s="10"/>
    </row>
    <row r="4966" spans="4:4" x14ac:dyDescent="0.4">
      <c r="D4966" s="10"/>
    </row>
    <row r="4967" spans="4:4" x14ac:dyDescent="0.4">
      <c r="D4967" s="10"/>
    </row>
    <row r="4968" spans="4:4" x14ac:dyDescent="0.4">
      <c r="D4968" s="10"/>
    </row>
    <row r="4969" spans="4:4" x14ac:dyDescent="0.4">
      <c r="D4969" s="10"/>
    </row>
    <row r="4970" spans="4:4" x14ac:dyDescent="0.4">
      <c r="D4970" s="10"/>
    </row>
    <row r="4971" spans="4:4" x14ac:dyDescent="0.4">
      <c r="D4971" s="10"/>
    </row>
    <row r="4972" spans="4:4" x14ac:dyDescent="0.4">
      <c r="D4972" s="10"/>
    </row>
    <row r="4973" spans="4:4" x14ac:dyDescent="0.4">
      <c r="D4973" s="10"/>
    </row>
    <row r="4974" spans="4:4" x14ac:dyDescent="0.4">
      <c r="D4974" s="10"/>
    </row>
    <row r="4975" spans="4:4" x14ac:dyDescent="0.4">
      <c r="D4975" s="10"/>
    </row>
    <row r="4976" spans="4:4" x14ac:dyDescent="0.4">
      <c r="D4976" s="10"/>
    </row>
    <row r="4977" spans="4:4" x14ac:dyDescent="0.4">
      <c r="D4977" s="10"/>
    </row>
    <row r="4978" spans="4:4" x14ac:dyDescent="0.4">
      <c r="D4978" s="10"/>
    </row>
    <row r="4979" spans="4:4" x14ac:dyDescent="0.4">
      <c r="D4979" s="10"/>
    </row>
    <row r="4980" spans="4:4" x14ac:dyDescent="0.4">
      <c r="D4980" s="10"/>
    </row>
    <row r="4981" spans="4:4" x14ac:dyDescent="0.4">
      <c r="D4981" s="10"/>
    </row>
    <row r="4982" spans="4:4" x14ac:dyDescent="0.4">
      <c r="D4982" s="10"/>
    </row>
    <row r="4983" spans="4:4" x14ac:dyDescent="0.4">
      <c r="D4983" s="10"/>
    </row>
    <row r="4984" spans="4:4" x14ac:dyDescent="0.4">
      <c r="D4984" s="10"/>
    </row>
    <row r="4985" spans="4:4" x14ac:dyDescent="0.4">
      <c r="D4985" s="10"/>
    </row>
    <row r="4986" spans="4:4" x14ac:dyDescent="0.4">
      <c r="D4986" s="10"/>
    </row>
    <row r="4987" spans="4:4" x14ac:dyDescent="0.4">
      <c r="D4987" s="10"/>
    </row>
    <row r="4988" spans="4:4" x14ac:dyDescent="0.4">
      <c r="D4988" s="10"/>
    </row>
    <row r="4989" spans="4:4" x14ac:dyDescent="0.4">
      <c r="D4989" s="10"/>
    </row>
    <row r="4990" spans="4:4" x14ac:dyDescent="0.4">
      <c r="D4990" s="10"/>
    </row>
    <row r="4991" spans="4:4" x14ac:dyDescent="0.4">
      <c r="D4991" s="10"/>
    </row>
    <row r="4992" spans="4:4" x14ac:dyDescent="0.4">
      <c r="D4992" s="10"/>
    </row>
    <row r="4993" spans="4:4" x14ac:dyDescent="0.4">
      <c r="D4993" s="10"/>
    </row>
    <row r="4994" spans="4:4" x14ac:dyDescent="0.4">
      <c r="D4994" s="10"/>
    </row>
    <row r="4995" spans="4:4" x14ac:dyDescent="0.4">
      <c r="D4995" s="10"/>
    </row>
    <row r="4996" spans="4:4" x14ac:dyDescent="0.4">
      <c r="D4996" s="10"/>
    </row>
    <row r="4997" spans="4:4" x14ac:dyDescent="0.4">
      <c r="D4997" s="10"/>
    </row>
    <row r="4998" spans="4:4" x14ac:dyDescent="0.4">
      <c r="D4998" s="10"/>
    </row>
    <row r="4999" spans="4:4" x14ac:dyDescent="0.4">
      <c r="D4999" s="10"/>
    </row>
    <row r="5000" spans="4:4" x14ac:dyDescent="0.4">
      <c r="D5000" s="10"/>
    </row>
  </sheetData>
  <sheetProtection algorithmName="SHA-512" hashValue="afPfQm+bgdnSCG7c+eefcKdShrwzfJC9Cn7gSVTJLMFuXAi9JnaZKD4/PgQKNtgaj+PhdaWMPSvhsmWF8NJJjw==" saltValue="kEhquMzgqn3gwTUSXfUo4g==" spinCount="100000" sheet="1"/>
  <mergeCells count="22">
    <mergeCell ref="C54:G54"/>
    <mergeCell ref="C57:G57"/>
    <mergeCell ref="C58:G58"/>
    <mergeCell ref="C60:G60"/>
    <mergeCell ref="C35:G35"/>
    <mergeCell ref="C41:G41"/>
    <mergeCell ref="C44:G44"/>
    <mergeCell ref="C46:G46"/>
    <mergeCell ref="C49:G49"/>
    <mergeCell ref="C50:G50"/>
    <mergeCell ref="C23:G23"/>
    <mergeCell ref="C24:G24"/>
    <mergeCell ref="C25:G25"/>
    <mergeCell ref="C28:G28"/>
    <mergeCell ref="C29:G29"/>
    <mergeCell ref="C30:G30"/>
    <mergeCell ref="A1:G1"/>
    <mergeCell ref="C2:G2"/>
    <mergeCell ref="C3:G3"/>
    <mergeCell ref="C4:G4"/>
    <mergeCell ref="C18:G18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 1 Naklady</vt:lpstr>
      <vt:lpstr>2 1 Pol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'2 1 Pol'!Názvy_tisku</vt:lpstr>
      <vt:lpstr>'2 2 Pol'!Názvy_tisku</vt:lpstr>
      <vt:lpstr>oadresa</vt:lpstr>
      <vt:lpstr>Stavba!Objednatel</vt:lpstr>
      <vt:lpstr>Stavba!Objekt</vt:lpstr>
      <vt:lpstr>'1 1 Naklady'!Oblast_tisku</vt:lpstr>
      <vt:lpstr>'2 1 Pol'!Oblast_tisku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Kuchař</dc:creator>
  <cp:lastModifiedBy>Karel Kuchař</cp:lastModifiedBy>
  <cp:lastPrinted>2019-03-19T12:27:02Z</cp:lastPrinted>
  <dcterms:created xsi:type="dcterms:W3CDTF">2009-04-08T07:15:50Z</dcterms:created>
  <dcterms:modified xsi:type="dcterms:W3CDTF">2020-09-25T04:59:54Z</dcterms:modified>
</cp:coreProperties>
</file>