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O:\ORM - Výzvy\2025\Zpracování energetického auditu energetického hospodářství_VZMR_P\ZD_na profil\"/>
    </mc:Choice>
  </mc:AlternateContent>
  <xr:revisionPtr revIDLastSave="0" documentId="13_ncr:1_{46A35E92-0F55-4DF6-8BAC-C01F78FB105F}" xr6:coauthVersionLast="47" xr6:coauthVersionMax="47" xr10:uidLastSave="{00000000-0000-0000-0000-000000000000}"/>
  <bookViews>
    <workbookView xWindow="-120" yWindow="-120" windowWidth="29040" windowHeight="15720" firstSheet="1" activeTab="1" xr2:uid="{D9A70529-22C5-469D-A175-86CC62CD19BC}"/>
  </bookViews>
  <sheets>
    <sheet name="objekty města" sheetId="1" state="hidden" r:id="rId1"/>
    <sheet name="energetické hospodářství" sheetId="3" r:id="rId2"/>
  </sheets>
  <definedNames>
    <definedName name="_xlnm.Print_Area" localSheetId="1">'energetické hospodářství'!$B$5:$AW$93</definedName>
    <definedName name="_xlnm.Print_Area" localSheetId="0">'objekty města'!$B$2:$J$40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3" l="1"/>
  <c r="G91" i="3"/>
  <c r="G90" i="3"/>
  <c r="G89" i="3"/>
  <c r="AF68" i="3"/>
  <c r="AU83" i="3"/>
  <c r="AU81" i="3"/>
  <c r="AU80" i="3"/>
  <c r="AU78" i="3"/>
  <c r="AU77" i="3"/>
  <c r="AU75" i="3"/>
  <c r="AU73" i="3"/>
  <c r="AU72" i="3"/>
  <c r="AU71" i="3"/>
  <c r="AU70" i="3"/>
  <c r="AU68" i="3"/>
  <c r="AU66" i="3"/>
  <c r="AU64" i="3"/>
  <c r="AU62" i="3"/>
  <c r="AU61" i="3"/>
  <c r="AU60" i="3"/>
  <c r="AU59" i="3"/>
  <c r="AU58" i="3"/>
  <c r="AU57" i="3"/>
  <c r="AU55" i="3"/>
  <c r="AU54" i="3"/>
  <c r="AU53" i="3"/>
  <c r="AU52" i="3"/>
  <c r="AU51" i="3"/>
  <c r="AU50" i="3"/>
  <c r="AU49" i="3"/>
  <c r="AU48" i="3"/>
  <c r="AU47" i="3"/>
  <c r="AU46" i="3"/>
  <c r="AU45" i="3"/>
  <c r="AU44" i="3"/>
  <c r="AU43" i="3"/>
  <c r="AU42" i="3"/>
  <c r="AU41" i="3"/>
  <c r="AU40" i="3"/>
  <c r="AU39" i="3"/>
  <c r="AU38" i="3"/>
  <c r="AU37" i="3"/>
  <c r="AU36" i="3"/>
  <c r="AU35" i="3"/>
  <c r="AU33" i="3"/>
  <c r="AU32" i="3"/>
  <c r="AU8" i="3"/>
  <c r="AU9" i="3"/>
  <c r="AU10" i="3"/>
  <c r="AU11" i="3"/>
  <c r="AU12" i="3"/>
  <c r="AU13" i="3"/>
  <c r="AU14" i="3"/>
  <c r="AU15" i="3"/>
  <c r="AU16" i="3"/>
  <c r="AU17" i="3"/>
  <c r="AU18" i="3"/>
  <c r="AU19" i="3"/>
  <c r="AU20" i="3"/>
  <c r="AU21" i="3"/>
  <c r="AU22" i="3"/>
  <c r="AU23" i="3"/>
  <c r="AU24" i="3"/>
  <c r="AU25" i="3"/>
  <c r="AU26" i="3"/>
  <c r="AU27" i="3"/>
  <c r="AU28" i="3"/>
  <c r="AU29" i="3"/>
  <c r="AU30" i="3"/>
  <c r="AU7" i="3"/>
  <c r="AF83" i="3"/>
  <c r="AF81" i="3"/>
  <c r="AF80" i="3"/>
  <c r="AF78" i="3"/>
  <c r="AF77" i="3"/>
  <c r="AF75" i="3"/>
  <c r="AF73" i="3"/>
  <c r="AF72" i="3"/>
  <c r="AF71" i="3"/>
  <c r="AF70" i="3"/>
  <c r="AF66" i="3"/>
  <c r="AF64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3" i="3"/>
  <c r="AF32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7" i="3"/>
  <c r="AW48" i="3" l="1"/>
  <c r="AW47" i="3"/>
  <c r="AW46" i="3"/>
  <c r="AW54" i="3"/>
  <c r="AW78" i="3"/>
  <c r="AW23" i="3" l="1"/>
  <c r="AW30" i="3"/>
  <c r="AW28" i="3"/>
  <c r="AW55" i="3"/>
  <c r="AW29" i="3"/>
  <c r="AW50" i="3"/>
  <c r="AW25" i="3"/>
  <c r="AW26" i="3"/>
  <c r="AW51" i="3" l="1"/>
  <c r="AW53" i="3"/>
  <c r="AW49" i="3"/>
  <c r="AW52" i="3"/>
  <c r="AW19" i="3"/>
  <c r="AW17" i="3"/>
  <c r="AW18" i="3"/>
  <c r="AW16" i="3"/>
  <c r="AW15" i="3"/>
  <c r="AW21" i="3"/>
  <c r="AW22" i="3"/>
  <c r="AW20" i="3"/>
  <c r="AW27" i="3"/>
  <c r="AW12" i="3"/>
  <c r="AW83" i="3" l="1"/>
  <c r="AW14" i="3" l="1"/>
  <c r="AW8" i="3" l="1"/>
  <c r="AW9" i="3"/>
  <c r="AW10" i="3"/>
  <c r="AW11" i="3"/>
  <c r="AW24" i="3"/>
  <c r="AW7" i="3"/>
  <c r="R7" i="3"/>
  <c r="Q7" i="3"/>
  <c r="AW75" i="3"/>
  <c r="AW80" i="3" l="1"/>
  <c r="AW81" i="3"/>
  <c r="AW59" i="3"/>
  <c r="AW72" i="3"/>
  <c r="AW70" i="3" l="1"/>
  <c r="AW68" i="3"/>
  <c r="AW36" i="3"/>
  <c r="AW40" i="3"/>
  <c r="AW45" i="3"/>
  <c r="AW41" i="3"/>
  <c r="AW39" i="3"/>
  <c r="AW43" i="3"/>
  <c r="AW35" i="3"/>
  <c r="AW13" i="3"/>
  <c r="AW73" i="3"/>
  <c r="AW33" i="3"/>
  <c r="AW32" i="3"/>
  <c r="AW77" i="3"/>
  <c r="AW37" i="3"/>
  <c r="AW42" i="3"/>
  <c r="AW44" i="3"/>
  <c r="AW71" i="3"/>
  <c r="AW62" i="3"/>
  <c r="AW61" i="3"/>
  <c r="AW60" i="3"/>
  <c r="AW58" i="3"/>
  <c r="AW57" i="3"/>
  <c r="F43" i="1"/>
  <c r="AW66" i="3" l="1"/>
  <c r="AW6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Marta</author>
  </authors>
  <commentList>
    <comment ref="S15" authorId="0" shapeId="0" xr:uid="{33450209-9413-4FDC-B645-EE1DD5F061FF}">
      <text>
        <r>
          <rPr>
            <sz val="9"/>
            <color indexed="81"/>
            <rFont val="Tahoma"/>
            <family val="2"/>
            <charset val="238"/>
          </rPr>
          <t xml:space="preserve">
ohřev bazénové vody</t>
        </r>
      </text>
    </comment>
  </commentList>
</comments>
</file>

<file path=xl/sharedStrings.xml><?xml version="1.0" encoding="utf-8"?>
<sst xmlns="http://schemas.openxmlformats.org/spreadsheetml/2006/main" count="1193" uniqueCount="330">
  <si>
    <t>Adresa objektu</t>
  </si>
  <si>
    <t>Objekt účelově vytápěn ano/ne</t>
  </si>
  <si>
    <t>Roční spotřeba tepla MWh/rok</t>
  </si>
  <si>
    <t>Roční spotřeba ZP MWh/rok</t>
  </si>
  <si>
    <t>Roční spotřeba EE MWh/rok</t>
  </si>
  <si>
    <t>Existence PENB ano/ne</t>
  </si>
  <si>
    <t>Datum zpracování PENB</t>
  </si>
  <si>
    <t xml:space="preserve">Název objektu </t>
  </si>
  <si>
    <t>Charakter využití objektu</t>
  </si>
  <si>
    <t>Příklad</t>
  </si>
  <si>
    <t>ZŠ Komenského</t>
  </si>
  <si>
    <t>Hlavní 1325, 754 12 Otrokovice</t>
  </si>
  <si>
    <t>základní škola</t>
  </si>
  <si>
    <t>ano</t>
  </si>
  <si>
    <t xml:space="preserve"> -</t>
  </si>
  <si>
    <t>nám. 3. května 1341</t>
  </si>
  <si>
    <t>Městský úřad, budova č. 1</t>
  </si>
  <si>
    <t>Městský úřad, budova č. 2</t>
  </si>
  <si>
    <t>nám. 3. května 1340</t>
  </si>
  <si>
    <t>Městský úřad, budova č. 3</t>
  </si>
  <si>
    <t>nám. 3. května 1790</t>
  </si>
  <si>
    <t>administrativní budova</t>
  </si>
  <si>
    <t>Městský úřad, budova č. 4</t>
  </si>
  <si>
    <t>Městský úřad, budova K3</t>
  </si>
  <si>
    <t>nám. 3. května 1342</t>
  </si>
  <si>
    <t>Na Uličce 1835</t>
  </si>
  <si>
    <t>Pietní síň</t>
  </si>
  <si>
    <t xml:space="preserve">Bří Mrštíků </t>
  </si>
  <si>
    <t>K.H.Máchy 271</t>
  </si>
  <si>
    <t>Azylový dům</t>
  </si>
  <si>
    <t>Hlavní 1229</t>
  </si>
  <si>
    <t>bytový dům</t>
  </si>
  <si>
    <t>Bytový dům</t>
  </si>
  <si>
    <t>Hlavní 1161</t>
  </si>
  <si>
    <t>DPS</t>
  </si>
  <si>
    <t>dům s peč. službou</t>
  </si>
  <si>
    <t>Nivy 283</t>
  </si>
  <si>
    <t>Školní 1299</t>
  </si>
  <si>
    <t>Erbenova 1597</t>
  </si>
  <si>
    <t>Knihovna</t>
  </si>
  <si>
    <t>městská knihovna</t>
  </si>
  <si>
    <t>tř. Odboje 603</t>
  </si>
  <si>
    <t>Beseda</t>
  </si>
  <si>
    <t>nám. 3. května 1301</t>
  </si>
  <si>
    <t>kulturní středisko</t>
  </si>
  <si>
    <t>MSH</t>
  </si>
  <si>
    <t>Mánesova 1584</t>
  </si>
  <si>
    <t>městská sportovní hala</t>
  </si>
  <si>
    <t>SENIOR B</t>
  </si>
  <si>
    <t>K.Čapka 1615</t>
  </si>
  <si>
    <t>domov seniorů</t>
  </si>
  <si>
    <t>SENIOR C</t>
  </si>
  <si>
    <t>tř. Spojenců 1840</t>
  </si>
  <si>
    <t>J. Jabůrkové 1389</t>
  </si>
  <si>
    <t>mateřská školka</t>
  </si>
  <si>
    <t>MŠ J. Žižky</t>
  </si>
  <si>
    <t>MŠ J.Jabůrkové</t>
  </si>
  <si>
    <t>J.Žižky 1356</t>
  </si>
  <si>
    <t>MŠ K.H.Máchy</t>
  </si>
  <si>
    <t>K.H.Máchy 266</t>
  </si>
  <si>
    <t>společenská místnost</t>
  </si>
  <si>
    <t>MŠ Zahradní 1139</t>
  </si>
  <si>
    <t>MŠ Zahradní 1202</t>
  </si>
  <si>
    <t>Zahradní 1139</t>
  </si>
  <si>
    <t>Zahradní 1202</t>
  </si>
  <si>
    <t>MŠ Hlavní</t>
  </si>
  <si>
    <t>Hlavní  1159</t>
  </si>
  <si>
    <t>ZŠ Mánesova</t>
  </si>
  <si>
    <t>ZŠ T.G.Masaryka</t>
  </si>
  <si>
    <t>ZŠ Trávníky</t>
  </si>
  <si>
    <t>Hlavní 1160</t>
  </si>
  <si>
    <t>J. Žižky 1355</t>
  </si>
  <si>
    <t>Mánesova 908</t>
  </si>
  <si>
    <t>DDM Otrokovice</t>
  </si>
  <si>
    <t>tř. Osvobození 168</t>
  </si>
  <si>
    <t>tř. Spojenců 569</t>
  </si>
  <si>
    <t>centrum volného času</t>
  </si>
  <si>
    <t>DDM - CVČ</t>
  </si>
  <si>
    <t>administrativa + společenské místnosti</t>
  </si>
  <si>
    <t>DDM táborová základna</t>
  </si>
  <si>
    <t>tř. Tomáše Bati 1613</t>
  </si>
  <si>
    <t>DDM - dopravní hřiště</t>
  </si>
  <si>
    <t>Nádražní 1611</t>
  </si>
  <si>
    <t>Nádražní 1612</t>
  </si>
  <si>
    <t>K. Čapka 1595</t>
  </si>
  <si>
    <t>Příčná 1599</t>
  </si>
  <si>
    <t>Hložkova 1817</t>
  </si>
  <si>
    <t>Koupaliště</t>
  </si>
  <si>
    <t>Mánesova 1629</t>
  </si>
  <si>
    <t>budova-městské koupaliště</t>
  </si>
  <si>
    <t>SAB</t>
  </si>
  <si>
    <t>sportoviště</t>
  </si>
  <si>
    <t>Erbenova 1891</t>
  </si>
  <si>
    <t>Hasiči Kvítkovice</t>
  </si>
  <si>
    <t>hasičská zbrojnice</t>
  </si>
  <si>
    <t>Bartošova 104</t>
  </si>
  <si>
    <t>ubytovací objekt</t>
  </si>
  <si>
    <t>796 GJ</t>
  </si>
  <si>
    <t>755 GJ</t>
  </si>
  <si>
    <t>411 GJ</t>
  </si>
  <si>
    <t>2200 GJ</t>
  </si>
  <si>
    <t>2 100 GJ</t>
  </si>
  <si>
    <t>příležitostně</t>
  </si>
  <si>
    <t>budova dopravního hřiště</t>
  </si>
  <si>
    <t>347 GJ</t>
  </si>
  <si>
    <t>ne</t>
  </si>
  <si>
    <t>420 GJ</t>
  </si>
  <si>
    <t>430 GJ</t>
  </si>
  <si>
    <t>467 GJ</t>
  </si>
  <si>
    <t>178 GJ</t>
  </si>
  <si>
    <t>mimo topnou sezónu</t>
  </si>
  <si>
    <t>Lidická 360</t>
  </si>
  <si>
    <t>Roční spotřeba EE 
MWh/rok</t>
  </si>
  <si>
    <t>Roční spotřeba nafty 
v litech</t>
  </si>
  <si>
    <t>Roční spotřeba benzínu
v litech</t>
  </si>
  <si>
    <t>Existence PENB 
ano/ne</t>
  </si>
  <si>
    <t>Objekt účelově vytápěn 
ano/ne</t>
  </si>
  <si>
    <t>Název a popis objektu</t>
  </si>
  <si>
    <t>Jednotka</t>
  </si>
  <si>
    <t>Výhřevnost GJ/jednotku</t>
  </si>
  <si>
    <t>Výhřevnost MWh/jednotku</t>
  </si>
  <si>
    <t>Benzín automobilový</t>
  </si>
  <si>
    <t>t</t>
  </si>
  <si>
    <t>Nafta</t>
  </si>
  <si>
    <t>Roční spotřeba LPG
v litech</t>
  </si>
  <si>
    <t>Roční spotřeba CNG
v litech</t>
  </si>
  <si>
    <t>Roční spotřeba Elektřiny (e-mobily)
v MWh</t>
  </si>
  <si>
    <t>Jiná paliva (uveďte) v litrech</t>
  </si>
  <si>
    <t>LPG</t>
  </si>
  <si>
    <t>CNG</t>
  </si>
  <si>
    <t>002 84 301</t>
  </si>
  <si>
    <t>město Otrokovice</t>
  </si>
  <si>
    <t>Vlastnické propojení (majetkový podíl města Otrokovice)</t>
  </si>
  <si>
    <t>TEHOS s.r.o.</t>
  </si>
  <si>
    <t>607 31 729</t>
  </si>
  <si>
    <t>Technické služby Otrokovice s.r.o.</t>
  </si>
  <si>
    <t>255 82 259</t>
  </si>
  <si>
    <t>Parcelní číslo/čísla (stavební parcela)</t>
  </si>
  <si>
    <t>Vozový park</t>
  </si>
  <si>
    <t>Počet osobních vozů do 3,5 t</t>
  </si>
  <si>
    <t>Počet nákladních vozů nad 3,5 t</t>
  </si>
  <si>
    <t>Majitel vozidla</t>
  </si>
  <si>
    <t>Uživatel vozidla</t>
  </si>
  <si>
    <t>SPOTŘEBA ENERGIE 2024</t>
  </si>
  <si>
    <t>SENIOR Otrokovice, příspěvková organizace</t>
  </si>
  <si>
    <t>621 80 444</t>
  </si>
  <si>
    <t>dům s pečovatelskou službou (bytový dům)</t>
  </si>
  <si>
    <t>domov seniorů, budova C</t>
  </si>
  <si>
    <t>domov seniorů, budova B</t>
  </si>
  <si>
    <t>klub důchodců Kvítkovice</t>
  </si>
  <si>
    <t>Roční spotřeba tepla 
MWh/rok</t>
  </si>
  <si>
    <t>Organizace, VLASTNÍK objektu</t>
  </si>
  <si>
    <t>Organizace, UŽIVATEL objektu</t>
  </si>
  <si>
    <t>1/2023; 2/2024</t>
  </si>
  <si>
    <t>K. Ćapka 1256</t>
  </si>
  <si>
    <t>tř. Tomáše Bati 1255</t>
  </si>
  <si>
    <t>Sídlo a provoz společnosti</t>
  </si>
  <si>
    <t>sídlo a provoz společnosti</t>
  </si>
  <si>
    <t>Zahradnictví</t>
  </si>
  <si>
    <t>zahradnictví, skleníky</t>
  </si>
  <si>
    <t>MWh/rok</t>
  </si>
  <si>
    <t>Název objektu (lokalita)</t>
  </si>
  <si>
    <t>16/1</t>
  </si>
  <si>
    <t>2045</t>
  </si>
  <si>
    <t>2554</t>
  </si>
  <si>
    <t>Katastrální území</t>
  </si>
  <si>
    <t>Otrokovice [716731]</t>
  </si>
  <si>
    <t>Kvítkovice u Otrokovic [716766]</t>
  </si>
  <si>
    <t>352/3</t>
  </si>
  <si>
    <t>472</t>
  </si>
  <si>
    <t>641</t>
  </si>
  <si>
    <t>3008</t>
  </si>
  <si>
    <t>3380</t>
  </si>
  <si>
    <t>632/2</t>
  </si>
  <si>
    <t>422/1, 430</t>
  </si>
  <si>
    <t>1920</t>
  </si>
  <si>
    <t>1241/1</t>
  </si>
  <si>
    <t>664</t>
  </si>
  <si>
    <t>2669/1, 2669/2, 3341, 3452</t>
  </si>
  <si>
    <t>2716</t>
  </si>
  <si>
    <t>1827</t>
  </si>
  <si>
    <t>2028</t>
  </si>
  <si>
    <t>632/1</t>
  </si>
  <si>
    <t>1327</t>
  </si>
  <si>
    <t>1328</t>
  </si>
  <si>
    <t>473</t>
  </si>
  <si>
    <t>941, 1528, 638</t>
  </si>
  <si>
    <t>2537/1, 2537/2, 2537/3</t>
  </si>
  <si>
    <t>481</t>
  </si>
  <si>
    <t>212</t>
  </si>
  <si>
    <t>1529</t>
  </si>
  <si>
    <t>2979</t>
  </si>
  <si>
    <t>Štěrkoviště 1613</t>
  </si>
  <si>
    <t>767</t>
  </si>
  <si>
    <t>2986</t>
  </si>
  <si>
    <t>2987</t>
  </si>
  <si>
    <t>2923</t>
  </si>
  <si>
    <t>618</t>
  </si>
  <si>
    <t>3264</t>
  </si>
  <si>
    <t>3025</t>
  </si>
  <si>
    <t>3615</t>
  </si>
  <si>
    <t>139/1</t>
  </si>
  <si>
    <t>2806</t>
  </si>
  <si>
    <t>637</t>
  </si>
  <si>
    <t>tř. Spojenců, bez č.p.</t>
  </si>
  <si>
    <t>ubytovací objekt pro letní tábory</t>
  </si>
  <si>
    <t>Dům dětí a mládeže Sluníčko Otrokovice, příspěvková organizace</t>
  </si>
  <si>
    <t>750 20 203</t>
  </si>
  <si>
    <t>Základní škola Trávníky Otrokovice, příspěvková organizace</t>
  </si>
  <si>
    <t>Základní škola T. G. Masaryka Otrokovice, příspěvková organizace</t>
  </si>
  <si>
    <t>Základní škola Mánesova Otrokovice, příspěvková organizace</t>
  </si>
  <si>
    <t>sportoviště - zázemí fotbalových hřišť</t>
  </si>
  <si>
    <t>Mateřská škola Otrokovice, příspěvková organizace</t>
  </si>
  <si>
    <t>Otrokovická Beseda s.r.o.</t>
  </si>
  <si>
    <t>255 13 885</t>
  </si>
  <si>
    <t>2327, 2542</t>
  </si>
  <si>
    <t>607 41 490</t>
  </si>
  <si>
    <t>poliklinika</t>
  </si>
  <si>
    <t>tř. Osvobození 1388</t>
  </si>
  <si>
    <t>zdravotnické zařízení</t>
  </si>
  <si>
    <t>2555</t>
  </si>
  <si>
    <t>Městská poliklinika s.r.o. Otrokovice</t>
  </si>
  <si>
    <t>ano, příležitostně</t>
  </si>
  <si>
    <t>IČO vlastníka</t>
  </si>
  <si>
    <t>IČO uživatele</t>
  </si>
  <si>
    <t>veřejné osvětlení</t>
  </si>
  <si>
    <t>SAB - sportovní areál (Baťov)</t>
  </si>
  <si>
    <t>Rekreační oblast Štěrkoviště</t>
  </si>
  <si>
    <t>Spotřeba tepla 
MWh/rok</t>
  </si>
  <si>
    <t>SPOTŘEBA ENERGIE 2023 (celkovou fakturaci)</t>
  </si>
  <si>
    <t>Spotřeba ZP MWh/rok</t>
  </si>
  <si>
    <t>Spotřeba EE 
MWh/rok</t>
  </si>
  <si>
    <t>Vlastní spotřeba MWh</t>
  </si>
  <si>
    <t>Sportovní areál Trávníky</t>
  </si>
  <si>
    <t>Lidická 269</t>
  </si>
  <si>
    <t>sportovní areál</t>
  </si>
  <si>
    <t xml:space="preserve"> - </t>
  </si>
  <si>
    <t>dům s peč. Službou, (bytový dům)</t>
  </si>
  <si>
    <t>Průměr - energie (2023-2024)</t>
  </si>
  <si>
    <t>Artex</t>
  </si>
  <si>
    <t>Lidická 267</t>
  </si>
  <si>
    <t>Kvítkovice u Otrokovic [716766]; Otrokovice (716731)</t>
  </si>
  <si>
    <t>Kvítkovice u Otrokovic ( 716766)</t>
  </si>
  <si>
    <t>Příčná 1614</t>
  </si>
  <si>
    <t>SDH Otrokovice</t>
  </si>
  <si>
    <t>DDM Sluníčko</t>
  </si>
  <si>
    <t>SDH Kvítkovice</t>
  </si>
  <si>
    <t>002 84301</t>
  </si>
  <si>
    <t>628</t>
  </si>
  <si>
    <t>510/1</t>
  </si>
  <si>
    <t>ROŠ vrátnice</t>
  </si>
  <si>
    <t>ROŠ WC-Masařík</t>
  </si>
  <si>
    <t>ROŠ úpravna vody</t>
  </si>
  <si>
    <t>ROŠ WC půjčovna</t>
  </si>
  <si>
    <t>Erbenova 997</t>
  </si>
  <si>
    <t>Otrokovice (716731)</t>
  </si>
  <si>
    <t>Erbenova 990</t>
  </si>
  <si>
    <t>Svobodova 1909</t>
  </si>
  <si>
    <t>výměníková stanice</t>
  </si>
  <si>
    <t>tř. Tomáše Bati</t>
  </si>
  <si>
    <t>tržiště</t>
  </si>
  <si>
    <t>Havlíčkova</t>
  </si>
  <si>
    <t>tržiště, veř. WC + sprcha</t>
  </si>
  <si>
    <t>1116</t>
  </si>
  <si>
    <t>nebytový prostor</t>
  </si>
  <si>
    <t>1123</t>
  </si>
  <si>
    <t>1995</t>
  </si>
  <si>
    <t>2365/9;2365/1; 2819</t>
  </si>
  <si>
    <t>tř. Tomáše Bati 1910</t>
  </si>
  <si>
    <t>2689</t>
  </si>
  <si>
    <t>2692</t>
  </si>
  <si>
    <t>3990</t>
  </si>
  <si>
    <t>3360</t>
  </si>
  <si>
    <t>tř. Tomáše Bati 1959</t>
  </si>
  <si>
    <t>tř. Tomáše Bati 1953</t>
  </si>
  <si>
    <t>3928</t>
  </si>
  <si>
    <t>sociální zařízení</t>
  </si>
  <si>
    <t>Hasiči Otrokovice</t>
  </si>
  <si>
    <t>287</t>
  </si>
  <si>
    <t>Tylova 950</t>
  </si>
  <si>
    <t>nám. 3. května 1465-66</t>
  </si>
  <si>
    <t>nám. 3. května 1793-94</t>
  </si>
  <si>
    <t>3057/1</t>
  </si>
  <si>
    <t>3156/2</t>
  </si>
  <si>
    <t>703/2</t>
  </si>
  <si>
    <t>tř. Odboje 604</t>
  </si>
  <si>
    <t>651</t>
  </si>
  <si>
    <t>Bezručova 1168</t>
  </si>
  <si>
    <t>Přístavní 5213</t>
  </si>
  <si>
    <t>Mánesova 6711</t>
  </si>
  <si>
    <t>Přístavní 5211</t>
  </si>
  <si>
    <t>J.Jabůrkové 1422</t>
  </si>
  <si>
    <t>2575/1</t>
  </si>
  <si>
    <t>526/1</t>
  </si>
  <si>
    <t>709/1</t>
  </si>
  <si>
    <t>526/3</t>
  </si>
  <si>
    <t>1246</t>
  </si>
  <si>
    <t>Mánesova</t>
  </si>
  <si>
    <t>herna stolního tenisu</t>
  </si>
  <si>
    <t>1284</t>
  </si>
  <si>
    <t>budova bez čp.</t>
  </si>
  <si>
    <t>Jiskra Otrokovice</t>
  </si>
  <si>
    <t>Charita Otrokovice</t>
  </si>
  <si>
    <t>K. Čapka 1952</t>
  </si>
  <si>
    <t>3925</t>
  </si>
  <si>
    <t>Přístaviště</t>
  </si>
  <si>
    <t>občerstvení</t>
  </si>
  <si>
    <t>Kvítkovice u Otrokovic (716766)</t>
  </si>
  <si>
    <t>SVJ (společenství vlastníků jednotek)</t>
  </si>
  <si>
    <t>UČEH</t>
  </si>
  <si>
    <t>MŠ Otrokovice</t>
  </si>
  <si>
    <t>ROČNÍ PŘEFAKTURACE externím subjektům</t>
  </si>
  <si>
    <t>Autobusové nádraží (AN) Baťov</t>
  </si>
  <si>
    <t>Technické služby Otrokovice s.r.o. (TSO)</t>
  </si>
  <si>
    <t>Zlínský kraj</t>
  </si>
  <si>
    <t>bytová jednotka, kterou město pronajímá</t>
  </si>
  <si>
    <t>podíl 6579/ z 241539</t>
  </si>
  <si>
    <t>podíl 5813/z 305931</t>
  </si>
  <si>
    <t>708 91 320</t>
  </si>
  <si>
    <t>město Otrokovice má část prostor v nájmu</t>
  </si>
  <si>
    <t>ubytovna Artex</t>
  </si>
  <si>
    <t>objekt výměníkové stanice + skladovací prostory</t>
  </si>
  <si>
    <t>podíl 3060/ z 7734</t>
  </si>
  <si>
    <t>podíl 3085/ z 7716</t>
  </si>
  <si>
    <t>podíl 10380/ z 26500</t>
  </si>
  <si>
    <t>podíl 2236/ z 13370</t>
  </si>
  <si>
    <t>podíl 1155/ z 6730</t>
  </si>
  <si>
    <r>
      <t>Hustota kg/m</t>
    </r>
    <r>
      <rPr>
        <vertAlign val="superscript"/>
        <sz val="9"/>
        <rFont val="Arial CE"/>
        <charset val="238"/>
      </rPr>
      <t>3</t>
    </r>
  </si>
  <si>
    <t>Neuvedeno</t>
  </si>
  <si>
    <t>Poznámka - přepočtové koeficienty pro paliva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</si>
</sst>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"/>
    <numFmt numFmtId="165" formatCode="_-* #,##0.00\ _K_č_-;\-* #,##0.00\ _K_č_-;_-* &quot;-&quot;??\ _K_č_-;_-@_-"/>
    <numFmt numFmtId="166" formatCode="[$-405]General"/>
  </numFmts>
  <fonts count="18" x14ac:knownFonts="1">
    <font>
      <sz val="11"/>
      <color theme="1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0"/>
      <name val="Arial CE"/>
      <family val="2"/>
      <charset val="238"/>
    </font>
    <font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0"/>
      <name val="Arial CE"/>
      <charset val="238"/>
    </font>
    <font>
      <sz val="10"/>
      <color theme="1"/>
      <name val="Arial CE"/>
      <charset val="238"/>
    </font>
    <font>
      <sz val="10"/>
      <name val="Arial"/>
      <family val="2"/>
      <charset val="238"/>
    </font>
    <font>
      <u/>
      <sz val="11"/>
      <color theme="10"/>
      <name val="Aptos Narrow"/>
      <family val="2"/>
      <charset val="238"/>
      <scheme val="minor"/>
    </font>
    <font>
      <sz val="9"/>
      <name val="Arial CE"/>
      <family val="2"/>
      <charset val="238"/>
    </font>
    <font>
      <u/>
      <sz val="10"/>
      <color indexed="12"/>
      <name val="Arial CE"/>
      <charset val="238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9"/>
      <color indexed="81"/>
      <name val="Tahoma"/>
      <family val="2"/>
      <charset val="238"/>
    </font>
    <font>
      <vertAlign val="superscript"/>
      <sz val="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 style="medium">
        <color rgb="FF3F3F3F"/>
      </top>
      <bottom style="thin">
        <color rgb="FF3F3F3F"/>
      </bottom>
      <diagonal/>
    </border>
    <border>
      <left/>
      <right/>
      <top style="medium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medium">
        <color rgb="FF3F3F3F"/>
      </top>
      <bottom/>
      <diagonal/>
    </border>
  </borders>
  <cellStyleXfs count="82">
    <xf numFmtId="0" fontId="0" fillId="0" borderId="0"/>
    <xf numFmtId="0" fontId="1" fillId="2" borderId="1" applyNumberFormat="0" applyAlignment="0" applyProtection="0"/>
    <xf numFmtId="0" fontId="4" fillId="0" borderId="0"/>
    <xf numFmtId="165" fontId="4" fillId="0" borderId="0" applyFont="0" applyFill="0" applyBorder="0" applyAlignment="0" applyProtection="0"/>
    <xf numFmtId="0" fontId="6" fillId="0" borderId="0"/>
    <xf numFmtId="0" fontId="4" fillId="0" borderId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8" fillId="0" borderId="0"/>
    <xf numFmtId="0" fontId="8" fillId="0" borderId="0"/>
    <xf numFmtId="166" fontId="9" fillId="0" borderId="0"/>
    <xf numFmtId="1" fontId="8" fillId="0" borderId="0"/>
    <xf numFmtId="0" fontId="8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8" fillId="0" borderId="0"/>
    <xf numFmtId="9" fontId="10" fillId="0" borderId="0" applyFon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0" borderId="0"/>
    <xf numFmtId="0" fontId="8" fillId="0" borderId="0"/>
    <xf numFmtId="165" fontId="8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44" fontId="8" fillId="0" borderId="0" applyFont="0" applyFill="0" applyBorder="0" applyAlignment="0" applyProtection="0"/>
    <xf numFmtId="0" fontId="8" fillId="0" borderId="0"/>
    <xf numFmtId="0" fontId="10" fillId="0" borderId="0"/>
    <xf numFmtId="0" fontId="4" fillId="0" borderId="0"/>
    <xf numFmtId="0" fontId="10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</cellStyleXfs>
  <cellXfs count="78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3" borderId="1" xfId="1" applyFill="1" applyAlignment="1">
      <alignment horizontal="center" vertical="center" wrapText="1"/>
    </xf>
    <xf numFmtId="0" fontId="1" fillId="3" borderId="1" xfId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" fillId="2" borderId="1" xfId="1" applyAlignment="1">
      <alignment horizontal="center" vertical="center"/>
    </xf>
    <xf numFmtId="0" fontId="1" fillId="2" borderId="1" xfId="1" applyAlignment="1">
      <alignment horizontal="left" vertical="center"/>
    </xf>
    <xf numFmtId="0" fontId="1" fillId="2" borderId="1" xfId="1" applyAlignment="1">
      <alignment vertical="center"/>
    </xf>
    <xf numFmtId="0" fontId="3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3" fontId="1" fillId="2" borderId="1" xfId="1" applyNumberFormat="1" applyAlignment="1">
      <alignment horizontal="center" vertical="center"/>
    </xf>
    <xf numFmtId="14" fontId="1" fillId="2" borderId="1" xfId="1" applyNumberFormat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4" fontId="12" fillId="0" borderId="5" xfId="0" applyNumberFormat="1" applyFont="1" applyBorder="1" applyAlignment="1">
      <alignment horizontal="center"/>
    </xf>
    <xf numFmtId="0" fontId="12" fillId="0" borderId="6" xfId="0" applyFont="1" applyBorder="1"/>
    <xf numFmtId="0" fontId="12" fillId="0" borderId="7" xfId="0" applyFont="1" applyBorder="1"/>
    <xf numFmtId="3" fontId="12" fillId="0" borderId="5" xfId="0" applyNumberFormat="1" applyFont="1" applyBorder="1" applyAlignment="1">
      <alignment horizontal="center"/>
    </xf>
    <xf numFmtId="0" fontId="15" fillId="3" borderId="2" xfId="1" applyFont="1" applyFill="1" applyBorder="1" applyAlignment="1">
      <alignment horizontal="center" vertical="center" wrapText="1"/>
    </xf>
    <xf numFmtId="0" fontId="15" fillId="4" borderId="1" xfId="1" applyFont="1" applyFill="1" applyAlignment="1">
      <alignment horizontal="center" vertical="center" wrapText="1"/>
    </xf>
    <xf numFmtId="0" fontId="15" fillId="5" borderId="1" xfId="1" applyFont="1" applyFill="1" applyAlignment="1">
      <alignment horizontal="center" vertical="center" wrapText="1"/>
    </xf>
    <xf numFmtId="0" fontId="15" fillId="3" borderId="1" xfId="1" applyFont="1" applyFill="1" applyAlignment="1">
      <alignment horizontal="center" vertical="center" wrapText="1"/>
    </xf>
    <xf numFmtId="0" fontId="15" fillId="3" borderId="1" xfId="1" applyFont="1" applyFill="1" applyAlignment="1">
      <alignment horizontal="left" vertical="center" wrapText="1"/>
    </xf>
    <xf numFmtId="0" fontId="15" fillId="7" borderId="1" xfId="1" applyFont="1" applyFill="1" applyAlignment="1">
      <alignment horizontal="center" vertical="center" wrapText="1"/>
    </xf>
    <xf numFmtId="0" fontId="14" fillId="0" borderId="0" xfId="0" applyFont="1" applyAlignment="1">
      <alignment wrapText="1"/>
    </xf>
    <xf numFmtId="49" fontId="14" fillId="0" borderId="1" xfId="1" applyNumberFormat="1" applyFont="1" applyFill="1" applyAlignment="1">
      <alignment horizontal="center" vertical="center" wrapText="1"/>
    </xf>
    <xf numFmtId="0" fontId="14" fillId="0" borderId="1" xfId="1" applyFont="1" applyFill="1" applyAlignment="1">
      <alignment vertical="center" wrapText="1"/>
    </xf>
    <xf numFmtId="0" fontId="14" fillId="0" borderId="1" xfId="1" applyFont="1" applyFill="1" applyAlignment="1">
      <alignment horizontal="center" vertical="center" wrapText="1"/>
    </xf>
    <xf numFmtId="0" fontId="14" fillId="0" borderId="1" xfId="1" applyFont="1" applyFill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left" vertical="center" wrapText="1"/>
    </xf>
    <xf numFmtId="49" fontId="14" fillId="0" borderId="8" xfId="1" applyNumberFormat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vertical="center" wrapText="1"/>
    </xf>
    <xf numFmtId="0" fontId="14" fillId="0" borderId="9" xfId="1" applyFont="1" applyFill="1" applyBorder="1" applyAlignment="1">
      <alignment horizontal="left" vertical="center" wrapText="1"/>
    </xf>
    <xf numFmtId="49" fontId="14" fillId="0" borderId="9" xfId="1" applyNumberFormat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49" fontId="14" fillId="0" borderId="1" xfId="1" applyNumberFormat="1" applyFont="1" applyFill="1" applyAlignment="1">
      <alignment horizontal="left" vertical="center" wrapText="1"/>
    </xf>
    <xf numFmtId="0" fontId="14" fillId="8" borderId="1" xfId="1" applyFont="1" applyFill="1" applyAlignment="1">
      <alignment horizontal="left" vertical="center" wrapText="1"/>
    </xf>
    <xf numFmtId="49" fontId="14" fillId="8" borderId="1" xfId="1" applyNumberFormat="1" applyFont="1" applyFill="1" applyAlignment="1">
      <alignment horizontal="center" vertical="center" wrapText="1"/>
    </xf>
    <xf numFmtId="0" fontId="14" fillId="8" borderId="1" xfId="1" applyFont="1" applyFill="1" applyAlignment="1">
      <alignment vertical="center" wrapText="1"/>
    </xf>
    <xf numFmtId="0" fontId="14" fillId="8" borderId="1" xfId="1" applyFont="1" applyFill="1" applyAlignment="1">
      <alignment horizontal="center" vertical="center" wrapText="1"/>
    </xf>
    <xf numFmtId="0" fontId="14" fillId="8" borderId="12" xfId="1" applyFont="1" applyFill="1" applyBorder="1" applyAlignment="1">
      <alignment horizontal="center" vertical="center" wrapText="1"/>
    </xf>
    <xf numFmtId="9" fontId="14" fillId="0" borderId="1" xfId="1" applyNumberFormat="1" applyFont="1" applyFill="1" applyAlignment="1">
      <alignment horizontal="center" vertical="center" wrapText="1"/>
    </xf>
    <xf numFmtId="164" fontId="14" fillId="0" borderId="1" xfId="1" applyNumberFormat="1" applyFont="1" applyFill="1" applyAlignment="1">
      <alignment horizontal="center" vertical="center" wrapText="1"/>
    </xf>
    <xf numFmtId="9" fontId="14" fillId="0" borderId="8" xfId="1" applyNumberFormat="1" applyFont="1" applyFill="1" applyBorder="1" applyAlignment="1">
      <alignment horizontal="center" vertical="center" wrapText="1"/>
    </xf>
    <xf numFmtId="164" fontId="14" fillId="0" borderId="8" xfId="1" applyNumberFormat="1" applyFont="1" applyFill="1" applyBorder="1" applyAlignment="1">
      <alignment horizontal="center" vertical="center" wrapText="1"/>
    </xf>
    <xf numFmtId="9" fontId="14" fillId="8" borderId="1" xfId="1" applyNumberFormat="1" applyFont="1" applyFill="1" applyAlignment="1">
      <alignment horizontal="center" vertical="center" wrapText="1"/>
    </xf>
    <xf numFmtId="164" fontId="14" fillId="8" borderId="1" xfId="1" applyNumberFormat="1" applyFont="1" applyFill="1" applyAlignment="1">
      <alignment horizontal="center" vertical="center" wrapText="1"/>
    </xf>
    <xf numFmtId="0" fontId="14" fillId="8" borderId="0" xfId="0" applyFont="1" applyFill="1" applyAlignment="1">
      <alignment wrapText="1"/>
    </xf>
    <xf numFmtId="3" fontId="14" fillId="0" borderId="1" xfId="1" applyNumberFormat="1" applyFont="1" applyFill="1" applyAlignment="1">
      <alignment horizontal="left" vertical="center" wrapText="1"/>
    </xf>
    <xf numFmtId="9" fontId="14" fillId="0" borderId="9" xfId="1" applyNumberFormat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vertical="center" wrapText="1"/>
    </xf>
    <xf numFmtId="49" fontId="14" fillId="0" borderId="13" xfId="1" applyNumberFormat="1" applyFont="1" applyFill="1" applyBorder="1" applyAlignment="1">
      <alignment horizontal="center" vertical="center" wrapText="1"/>
    </xf>
    <xf numFmtId="164" fontId="14" fillId="0" borderId="9" xfId="1" applyNumberFormat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wrapText="1"/>
    </xf>
    <xf numFmtId="0" fontId="14" fillId="0" borderId="0" xfId="0" applyFont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3" fontId="14" fillId="0" borderId="0" xfId="0" applyNumberFormat="1" applyFont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9" fontId="14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5" fillId="5" borderId="2" xfId="1" applyFont="1" applyFill="1" applyBorder="1" applyAlignment="1">
      <alignment horizontal="center" vertical="center" wrapText="1"/>
    </xf>
    <xf numFmtId="0" fontId="15" fillId="5" borderId="3" xfId="1" applyFont="1" applyFill="1" applyBorder="1" applyAlignment="1">
      <alignment horizontal="center" vertical="center" wrapText="1"/>
    </xf>
    <xf numFmtId="0" fontId="15" fillId="5" borderId="4" xfId="1" applyFont="1" applyFill="1" applyBorder="1" applyAlignment="1">
      <alignment horizontal="center" vertical="center" wrapText="1"/>
    </xf>
    <xf numFmtId="0" fontId="15" fillId="3" borderId="2" xfId="1" applyFont="1" applyFill="1" applyBorder="1" applyAlignment="1">
      <alignment horizontal="center" vertical="center" wrapText="1"/>
    </xf>
    <xf numFmtId="0" fontId="15" fillId="3" borderId="3" xfId="1" applyFont="1" applyFill="1" applyBorder="1" applyAlignment="1">
      <alignment horizontal="center" vertical="center" wrapText="1"/>
    </xf>
    <xf numFmtId="0" fontId="15" fillId="7" borderId="2" xfId="1" applyFont="1" applyFill="1" applyBorder="1" applyAlignment="1">
      <alignment horizontal="center" vertical="center" wrapText="1"/>
    </xf>
    <xf numFmtId="0" fontId="15" fillId="7" borderId="3" xfId="1" applyFont="1" applyFill="1" applyBorder="1" applyAlignment="1">
      <alignment horizontal="center" vertical="center" wrapText="1"/>
    </xf>
    <xf numFmtId="0" fontId="15" fillId="7" borderId="4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center" vertical="center" wrapText="1"/>
    </xf>
    <xf numFmtId="0" fontId="15" fillId="4" borderId="2" xfId="1" applyFont="1" applyFill="1" applyBorder="1" applyAlignment="1">
      <alignment horizontal="center" vertical="center" wrapText="1"/>
    </xf>
    <xf numFmtId="0" fontId="15" fillId="4" borderId="3" xfId="1" applyFont="1" applyFill="1" applyBorder="1" applyAlignment="1">
      <alignment horizontal="center" vertical="center" wrapText="1"/>
    </xf>
    <xf numFmtId="0" fontId="15" fillId="4" borderId="4" xfId="1" applyFont="1" applyFill="1" applyBorder="1" applyAlignment="1">
      <alignment horizontal="center" vertical="center" wrapText="1"/>
    </xf>
  </cellXfs>
  <cellStyles count="82">
    <cellStyle name="AutoFormat Options" xfId="20" xr:uid="{963CEE13-3396-4682-B174-0214341ADB2E}"/>
    <cellStyle name="Comma 2" xfId="24" xr:uid="{E5F301B0-C7D3-4979-AAA0-82367A9C8AD3}"/>
    <cellStyle name="Čárka 2" xfId="3" xr:uid="{3B4CF19F-DE78-48E8-BDD6-8C0D5C6A5943}"/>
    <cellStyle name="Čárka 2 2" xfId="23" xr:uid="{E978F33C-EF3E-47BC-9556-DA2A1A02076D}"/>
    <cellStyle name="Čárka 2 2 2" xfId="58" xr:uid="{DF3A6526-1EB7-4C7D-A702-54833036D4BD}"/>
    <cellStyle name="Čárka 2 3" xfId="64" xr:uid="{FD7C2D1C-CCD9-4E82-B433-B4C80E21F47A}"/>
    <cellStyle name="Čárka 3" xfId="13" xr:uid="{09A38FD8-6383-4695-9E5D-478BEE86F1CE}"/>
    <cellStyle name="Čárka 3 2" xfId="25" xr:uid="{92519950-C2D9-4CFB-938E-92052D5714F8}"/>
    <cellStyle name="Čárka 3 2 2" xfId="61" xr:uid="{62D2AF6C-CEEB-46D6-9614-1C131518FA14}"/>
    <cellStyle name="Čárka 4" xfId="28" xr:uid="{B9F669DF-5C67-45FF-B09F-E930D229713B}"/>
    <cellStyle name="Čárka 5" xfId="52" xr:uid="{66E7B86B-D651-4614-9C9A-D7386EDE27EE}"/>
    <cellStyle name="Čárka 5 2" xfId="60" xr:uid="{D10EBD0C-9A9F-43B4-8FE4-4B0FEBADAA00}"/>
    <cellStyle name="Čárka 5 3" xfId="76" xr:uid="{A06074C3-AEC5-4258-ACA9-BD5D6D3E195E}"/>
    <cellStyle name="Čárka 6" xfId="59" xr:uid="{A3244E07-D083-4931-A4D9-A9A7BEEA08C8}"/>
    <cellStyle name="Čárka 7" xfId="75" xr:uid="{9418DA35-8CC9-4FD9-AA02-1956DF5504DC}"/>
    <cellStyle name="Čárka 8" xfId="10" xr:uid="{74409EEB-AFB2-4571-900A-673E393C8C03}"/>
    <cellStyle name="Excel Built-in Normal" xfId="19" xr:uid="{F2CE955B-1287-473C-AFA3-7E30B0591355}"/>
    <cellStyle name="Hypertextový odkaz 2" xfId="35" xr:uid="{83BE21EE-90F1-4A32-B1C1-E1004F15FDE9}"/>
    <cellStyle name="Hypertextový odkaz 3" xfId="65" xr:uid="{AA9BD9A0-8392-411C-AA4C-15D38ABF58D6}"/>
    <cellStyle name="Měna 2" xfId="66" xr:uid="{0B8577B6-2B7F-4742-A481-2845A975040F}"/>
    <cellStyle name="Měna 4" xfId="41" xr:uid="{60B2E90F-2D9F-479D-AEE3-7F941B14388E}"/>
    <cellStyle name="Měna 4 2" xfId="80" xr:uid="{87B243E4-C4C5-48F0-BC16-EC5F0489DDE4}"/>
    <cellStyle name="Normal 2" xfId="21" xr:uid="{24022183-27AB-4C3F-9912-76FE187256C5}"/>
    <cellStyle name="Normal 2 2" xfId="26" xr:uid="{78B34EA9-5D2A-4887-BFCE-BCEFC784F60E}"/>
    <cellStyle name="Normální" xfId="0" builtinId="0"/>
    <cellStyle name="Normální 10" xfId="43" xr:uid="{CB152018-550B-4C02-8D25-574EC6378663}"/>
    <cellStyle name="Normální 11" xfId="46" xr:uid="{074AA68B-FAA6-4DA2-BC60-7A7378855A3A}"/>
    <cellStyle name="Normální 12" xfId="50" xr:uid="{7621387D-4B16-4D75-B593-3E91750DF276}"/>
    <cellStyle name="Normální 13" xfId="63" xr:uid="{C9ADEE92-5F43-4AE2-9FEA-C03E4775EE09}"/>
    <cellStyle name="Normální 14" xfId="73" xr:uid="{41962575-FC4D-4B5F-A8E2-49F1EBAA4A0F}"/>
    <cellStyle name="Normální 2" xfId="2" xr:uid="{8A00A204-0682-4FD3-8621-CB4FA565839E}"/>
    <cellStyle name="Normální 2 10" xfId="67" xr:uid="{BA0EAFC1-BEA2-4A43-A9E2-FF7A79B0937A}"/>
    <cellStyle name="Normální 2 2" xfId="5" xr:uid="{2A7B1C7B-E918-4738-B49B-D54FFD323D2D}"/>
    <cellStyle name="Normální 2 2 2" xfId="22" xr:uid="{036FD3ED-332C-41C1-BF75-8B0C8A6F5BCD}"/>
    <cellStyle name="Normální 2 2 2 2" xfId="57" xr:uid="{2B0E7734-75D3-4DBB-9376-8AED229D72BB}"/>
    <cellStyle name="Normální 2 2 2 3" xfId="77" xr:uid="{A38544C9-58A1-4F24-ADD6-7580D63DB9E2}"/>
    <cellStyle name="Normální 2 2 3" xfId="36" xr:uid="{82E459CE-C79B-4B7C-B2D2-6819160130AB}"/>
    <cellStyle name="Normální 2 2 4" xfId="53" xr:uid="{A292F8E7-1C84-4C73-BCE9-D0755F930F58}"/>
    <cellStyle name="Normální 2 2 5" xfId="68" xr:uid="{9724CD80-AE63-41AD-92C6-175B596ED9F4}"/>
    <cellStyle name="Normální 2 3" xfId="8" xr:uid="{BC581A1C-35A5-4E7A-B9CE-8F2DE2DBD210}"/>
    <cellStyle name="Normální 2 4" xfId="11" xr:uid="{45B3FD26-73A6-4FAB-91E2-96C347AF9F61}"/>
    <cellStyle name="Normální 2 5" xfId="14" xr:uid="{5C8B59FA-6A48-4080-95F1-1F1BE68BDA67}"/>
    <cellStyle name="normální 2 6" xfId="17" xr:uid="{C267C5C6-98C1-4D3C-AA4D-9BB9E5FB7FC8}"/>
    <cellStyle name="Normální 2 7" xfId="30" xr:uid="{2EFF3D51-6C36-40F7-A362-42F47D2C1B76}"/>
    <cellStyle name="Normální 2 8" xfId="45" xr:uid="{F992FF05-F3F8-4BD3-A2A9-C610A11588B2}"/>
    <cellStyle name="Normální 2 9" xfId="47" xr:uid="{58D1BCF4-AFFA-4BD1-AD03-4EA74E5EC973}"/>
    <cellStyle name="Normální 3" xfId="4" xr:uid="{AF40314C-6E35-45F9-B476-E0244A9619AC}"/>
    <cellStyle name="Normální 3 2" xfId="27" xr:uid="{26ACB871-215B-4497-9ABB-C7EE894BCAED}"/>
    <cellStyle name="Normální 3 2 2" xfId="48" xr:uid="{536D6B11-0BF6-421F-93BC-84F89B80F54F}"/>
    <cellStyle name="Normální 3 3" xfId="69" xr:uid="{F974CC8C-E6A2-45A6-8D0E-FCD05EADBD43}"/>
    <cellStyle name="Normální 3 4" xfId="78" xr:uid="{37845F5E-2EE0-462A-8671-C2EB6C46E86A}"/>
    <cellStyle name="Normální 4" xfId="29" xr:uid="{AE5F6974-6AB9-4782-9089-DDF20960569C}"/>
    <cellStyle name="Normální 4 2" xfId="6" xr:uid="{542C7756-B5F5-41C3-91A0-39828F8715A1}"/>
    <cellStyle name="Normální 4 3" xfId="54" xr:uid="{FE33951C-7CC9-48DE-891E-619038D63D02}"/>
    <cellStyle name="Normální 4 4" xfId="70" xr:uid="{45A84F1A-780E-49F2-9ECE-2D1BAD644FD2}"/>
    <cellStyle name="Normální 5" xfId="18" xr:uid="{E0B3FA4B-3079-4B86-9B55-470574745F89}"/>
    <cellStyle name="Normální 5 2" xfId="38" xr:uid="{79D1A45B-87A6-40F2-8DE5-C6A4D8550AD5}"/>
    <cellStyle name="Normální 5 3" xfId="39" xr:uid="{1BCD1239-2E6E-4271-8F5A-B2F6FEB612E4}"/>
    <cellStyle name="Normální 5 4" xfId="44" xr:uid="{591A6574-9771-4C5F-9433-0486FE29A4F0}"/>
    <cellStyle name="Normální 6" xfId="16" xr:uid="{6B286A0B-2EC8-4F30-ADAD-6AD939194074}"/>
    <cellStyle name="Normální 6 2" xfId="42" xr:uid="{DFBCC70F-D384-4004-8D94-DDBF87DB9622}"/>
    <cellStyle name="Normální 6 2 2" xfId="49" xr:uid="{66C4608C-C2B7-41BB-A3CD-EABDF1EABA2E}"/>
    <cellStyle name="Normální 6 2 3" xfId="81" xr:uid="{5FB3C6EE-207B-4216-8380-DCB2B12060A5}"/>
    <cellStyle name="Normální 6 3" xfId="40" xr:uid="{C5375992-DBB3-44B3-BE83-8BD08608CB3A}"/>
    <cellStyle name="Normální 6 3 2" xfId="56" xr:uid="{C4366A15-F602-490D-B72C-C47616383AD7}"/>
    <cellStyle name="Normální 6 4" xfId="79" xr:uid="{DBAAE807-213B-40A7-9B6D-F23A2B8B4877}"/>
    <cellStyle name="Normální 7" xfId="32" xr:uid="{48E1BD52-EF0A-4BC4-8F9C-AA929ACA6069}"/>
    <cellStyle name="Normální 8" xfId="33" xr:uid="{5694DA6C-C621-44D6-8A43-488172CF0470}"/>
    <cellStyle name="Normální 9" xfId="37" xr:uid="{5D952933-6D35-4133-BD99-ACA63FF4038D}"/>
    <cellStyle name="Normální 9 2" xfId="62" xr:uid="{9CEA540A-5C8A-44DC-8924-876EC66DD8D9}"/>
    <cellStyle name="Procenta 2" xfId="7" xr:uid="{5582CFFA-E7DB-4BB2-9D5C-DDD058941EB8}"/>
    <cellStyle name="Procenta 2 2" xfId="9" xr:uid="{9FED99E8-90BD-4C4A-B896-CE96E7F295F7}"/>
    <cellStyle name="Procenta 2 3" xfId="12" xr:uid="{72F39A7F-D84B-44A6-BD5F-1D266161D655}"/>
    <cellStyle name="Procenta 2 4" xfId="15" xr:uid="{BFD828BA-81BE-4668-8E0E-6AF8BEBF80CA}"/>
    <cellStyle name="Procenta 2 5" xfId="72" xr:uid="{7BBAE3D9-481F-4B5C-AFDA-30DB8C19C49D}"/>
    <cellStyle name="Procenta 3" xfId="34" xr:uid="{D3B1181B-31BF-4839-9ED9-F48E131318B0}"/>
    <cellStyle name="Procenta 3 2" xfId="31" xr:uid="{41A39B50-4729-45D0-8461-7BC9FA98B975}"/>
    <cellStyle name="Procenta 4" xfId="51" xr:uid="{CEB3EC87-7180-4CA7-B607-5688D18E3F91}"/>
    <cellStyle name="Procenta 5" xfId="55" xr:uid="{D9009E43-112C-45F0-AA09-A6611798C756}"/>
    <cellStyle name="Procenta 5 2" xfId="74" xr:uid="{5F88F11B-F2CE-4C65-A08F-C29B9BDFE916}"/>
    <cellStyle name="Procenta 6" xfId="71" xr:uid="{568620B7-17D5-4A7E-9908-B2ACA51B135D}"/>
    <cellStyle name="Výstup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4F866-C84A-4EEF-923F-B32CA0A75669}">
  <sheetPr>
    <pageSetUpPr fitToPage="1"/>
  </sheetPr>
  <dimension ref="B2:M43"/>
  <sheetViews>
    <sheetView workbookViewId="0">
      <selection activeCell="M12" sqref="M12"/>
    </sheetView>
  </sheetViews>
  <sheetFormatPr defaultRowHeight="15" x14ac:dyDescent="0.25"/>
  <cols>
    <col min="2" max="2" width="33.42578125" customWidth="1"/>
    <col min="3" max="4" width="21.5703125" customWidth="1"/>
    <col min="5" max="5" width="16.7109375" customWidth="1"/>
    <col min="6" max="6" width="17.5703125" customWidth="1"/>
    <col min="7" max="7" width="16" customWidth="1"/>
    <col min="8" max="8" width="15.140625" customWidth="1"/>
    <col min="9" max="9" width="16.85546875" customWidth="1"/>
    <col min="10" max="10" width="16.140625" customWidth="1"/>
  </cols>
  <sheetData>
    <row r="2" spans="2:13" ht="30" x14ac:dyDescent="0.25">
      <c r="B2" s="4" t="s">
        <v>7</v>
      </c>
      <c r="C2" s="3" t="s">
        <v>0</v>
      </c>
      <c r="D2" s="3" t="s">
        <v>8</v>
      </c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1"/>
      <c r="L2" s="1"/>
      <c r="M2" s="2"/>
    </row>
    <row r="3" spans="2:13" ht="15" customHeight="1" x14ac:dyDescent="0.25">
      <c r="B3" s="7" t="s">
        <v>16</v>
      </c>
      <c r="C3" s="8" t="s">
        <v>18</v>
      </c>
      <c r="D3" s="8" t="s">
        <v>21</v>
      </c>
      <c r="E3" s="6" t="s">
        <v>13</v>
      </c>
      <c r="F3" s="6" t="s">
        <v>97</v>
      </c>
      <c r="G3" s="6" t="s">
        <v>105</v>
      </c>
      <c r="H3" s="6">
        <v>115</v>
      </c>
      <c r="I3" s="6" t="s">
        <v>13</v>
      </c>
      <c r="J3" s="12">
        <v>41437</v>
      </c>
    </row>
    <row r="4" spans="2:13" x14ac:dyDescent="0.25">
      <c r="B4" s="7" t="s">
        <v>17</v>
      </c>
      <c r="C4" s="8" t="s">
        <v>15</v>
      </c>
      <c r="D4" s="8" t="s">
        <v>21</v>
      </c>
      <c r="E4" s="6" t="s">
        <v>13</v>
      </c>
      <c r="F4" s="6" t="s">
        <v>98</v>
      </c>
      <c r="G4" s="6" t="s">
        <v>105</v>
      </c>
      <c r="H4" s="6"/>
      <c r="I4" s="6" t="s">
        <v>13</v>
      </c>
      <c r="J4" s="12">
        <v>41437</v>
      </c>
    </row>
    <row r="5" spans="2:13" x14ac:dyDescent="0.25">
      <c r="B5" s="7" t="s">
        <v>19</v>
      </c>
      <c r="C5" s="8" t="s">
        <v>20</v>
      </c>
      <c r="D5" s="8" t="s">
        <v>21</v>
      </c>
      <c r="E5" s="6" t="s">
        <v>13</v>
      </c>
      <c r="F5" s="6"/>
      <c r="G5" s="6"/>
      <c r="H5" s="6"/>
      <c r="I5" s="6"/>
      <c r="J5" s="6"/>
    </row>
    <row r="6" spans="2:13" ht="15" customHeight="1" x14ac:dyDescent="0.25">
      <c r="B6" s="7" t="s">
        <v>22</v>
      </c>
      <c r="C6" s="8" t="s">
        <v>25</v>
      </c>
      <c r="D6" s="8" t="s">
        <v>21</v>
      </c>
      <c r="E6" s="6" t="s">
        <v>13</v>
      </c>
      <c r="F6" s="6"/>
      <c r="G6" s="6"/>
      <c r="H6" s="6"/>
      <c r="I6" s="6"/>
      <c r="J6" s="6"/>
    </row>
    <row r="7" spans="2:13" x14ac:dyDescent="0.25">
      <c r="B7" s="7" t="s">
        <v>23</v>
      </c>
      <c r="C7" s="8" t="s">
        <v>24</v>
      </c>
      <c r="D7" s="8" t="s">
        <v>21</v>
      </c>
      <c r="E7" s="6"/>
      <c r="F7" s="6"/>
      <c r="G7" s="6"/>
      <c r="H7" s="6"/>
      <c r="I7" s="6"/>
      <c r="J7" s="6"/>
    </row>
    <row r="8" spans="2:13" x14ac:dyDescent="0.25">
      <c r="B8" s="7" t="s">
        <v>26</v>
      </c>
      <c r="C8" s="8" t="s">
        <v>27</v>
      </c>
      <c r="D8" s="8" t="s">
        <v>60</v>
      </c>
      <c r="E8" s="6" t="s">
        <v>102</v>
      </c>
      <c r="F8" s="6"/>
      <c r="G8" s="6"/>
      <c r="H8" s="6"/>
      <c r="I8" s="6"/>
      <c r="J8" s="6"/>
    </row>
    <row r="9" spans="2:13" ht="15" customHeight="1" x14ac:dyDescent="0.25">
      <c r="B9" s="7" t="s">
        <v>34</v>
      </c>
      <c r="C9" s="8" t="s">
        <v>28</v>
      </c>
      <c r="D9" s="8" t="s">
        <v>50</v>
      </c>
      <c r="E9" s="6"/>
      <c r="F9" s="6"/>
      <c r="G9" s="6"/>
      <c r="H9" s="6"/>
      <c r="I9" s="6"/>
      <c r="J9" s="6"/>
    </row>
    <row r="10" spans="2:13" x14ac:dyDescent="0.25">
      <c r="B10" s="7" t="s">
        <v>29</v>
      </c>
      <c r="C10" s="8" t="s">
        <v>30</v>
      </c>
      <c r="D10" s="8" t="s">
        <v>31</v>
      </c>
      <c r="E10" s="6"/>
      <c r="F10" s="6"/>
      <c r="G10" s="6"/>
      <c r="H10" s="6"/>
      <c r="I10" s="6"/>
      <c r="J10" s="6"/>
    </row>
    <row r="11" spans="2:13" x14ac:dyDescent="0.25">
      <c r="B11" s="7" t="s">
        <v>32</v>
      </c>
      <c r="C11" s="8" t="s">
        <v>33</v>
      </c>
      <c r="D11" s="8" t="s">
        <v>31</v>
      </c>
      <c r="E11" s="6"/>
      <c r="F11" s="6"/>
      <c r="G11" s="6"/>
      <c r="H11" s="6"/>
      <c r="I11" s="6" t="s">
        <v>13</v>
      </c>
      <c r="J11" s="12">
        <v>41989</v>
      </c>
    </row>
    <row r="12" spans="2:13" x14ac:dyDescent="0.25">
      <c r="B12" s="7" t="s">
        <v>34</v>
      </c>
      <c r="C12" s="8" t="s">
        <v>36</v>
      </c>
      <c r="D12" s="8" t="s">
        <v>35</v>
      </c>
      <c r="E12" s="6"/>
      <c r="F12" s="6"/>
      <c r="G12" s="6"/>
      <c r="H12" s="6"/>
      <c r="I12" s="6" t="s">
        <v>13</v>
      </c>
      <c r="J12" s="12">
        <v>42026</v>
      </c>
    </row>
    <row r="13" spans="2:13" x14ac:dyDescent="0.25">
      <c r="B13" s="7" t="s">
        <v>32</v>
      </c>
      <c r="C13" s="8" t="s">
        <v>37</v>
      </c>
      <c r="D13" s="8" t="s">
        <v>31</v>
      </c>
      <c r="E13" s="6"/>
      <c r="F13" s="6"/>
      <c r="G13" s="6"/>
      <c r="H13" s="6"/>
      <c r="I13" s="6" t="s">
        <v>13</v>
      </c>
      <c r="J13" s="12">
        <v>41984</v>
      </c>
    </row>
    <row r="14" spans="2:13" x14ac:dyDescent="0.25">
      <c r="B14" s="7" t="s">
        <v>39</v>
      </c>
      <c r="C14" s="8" t="s">
        <v>38</v>
      </c>
      <c r="D14" s="8" t="s">
        <v>40</v>
      </c>
      <c r="E14" s="6"/>
      <c r="F14" s="6"/>
      <c r="G14" s="6"/>
      <c r="H14" s="6"/>
      <c r="I14" s="6"/>
      <c r="J14" s="6"/>
    </row>
    <row r="15" spans="2:13" x14ac:dyDescent="0.25">
      <c r="B15" s="7" t="s">
        <v>32</v>
      </c>
      <c r="C15" s="8" t="s">
        <v>41</v>
      </c>
      <c r="D15" s="8" t="s">
        <v>31</v>
      </c>
      <c r="E15" s="6"/>
      <c r="F15" s="6"/>
      <c r="G15" s="6"/>
      <c r="H15" s="6"/>
      <c r="I15" s="6" t="s">
        <v>13</v>
      </c>
      <c r="J15" s="12">
        <v>41980</v>
      </c>
    </row>
    <row r="16" spans="2:13" ht="15" customHeight="1" x14ac:dyDescent="0.25">
      <c r="B16" s="7" t="s">
        <v>42</v>
      </c>
      <c r="C16" s="8" t="s">
        <v>43</v>
      </c>
      <c r="D16" s="8" t="s">
        <v>44</v>
      </c>
      <c r="E16" s="6"/>
      <c r="F16" s="6"/>
      <c r="G16" s="6"/>
      <c r="H16" s="6"/>
      <c r="I16" s="6"/>
      <c r="J16" s="6"/>
    </row>
    <row r="17" spans="2:10" x14ac:dyDescent="0.25">
      <c r="B17" s="7" t="s">
        <v>45</v>
      </c>
      <c r="C17" s="8" t="s">
        <v>46</v>
      </c>
      <c r="D17" s="8" t="s">
        <v>47</v>
      </c>
      <c r="E17" s="6"/>
      <c r="F17" s="6"/>
      <c r="G17" s="6"/>
      <c r="H17" s="6"/>
      <c r="I17" s="6"/>
      <c r="J17" s="6"/>
    </row>
    <row r="18" spans="2:10" x14ac:dyDescent="0.25">
      <c r="B18" s="7" t="s">
        <v>48</v>
      </c>
      <c r="C18" s="8" t="s">
        <v>49</v>
      </c>
      <c r="D18" s="8" t="s">
        <v>50</v>
      </c>
      <c r="E18" s="6"/>
      <c r="F18" s="6"/>
      <c r="G18" s="6"/>
      <c r="H18" s="6"/>
      <c r="I18" s="6" t="s">
        <v>105</v>
      </c>
      <c r="J18" s="6"/>
    </row>
    <row r="19" spans="2:10" x14ac:dyDescent="0.25">
      <c r="B19" s="7" t="s">
        <v>51</v>
      </c>
      <c r="C19" s="8" t="s">
        <v>52</v>
      </c>
      <c r="D19" s="8" t="s">
        <v>50</v>
      </c>
      <c r="E19" s="6"/>
      <c r="F19" s="6"/>
      <c r="G19" s="6"/>
      <c r="H19" s="6"/>
      <c r="I19" s="6" t="s">
        <v>105</v>
      </c>
      <c r="J19" s="6"/>
    </row>
    <row r="20" spans="2:10" x14ac:dyDescent="0.25">
      <c r="B20" s="7" t="s">
        <v>56</v>
      </c>
      <c r="C20" s="8" t="s">
        <v>53</v>
      </c>
      <c r="D20" s="8" t="s">
        <v>54</v>
      </c>
      <c r="E20" s="6" t="s">
        <v>13</v>
      </c>
      <c r="F20" s="6" t="s">
        <v>104</v>
      </c>
      <c r="G20" s="6" t="s">
        <v>105</v>
      </c>
      <c r="H20" s="6">
        <v>24.8</v>
      </c>
      <c r="I20" s="6" t="s">
        <v>13</v>
      </c>
      <c r="J20" s="12">
        <v>42016</v>
      </c>
    </row>
    <row r="21" spans="2:10" x14ac:dyDescent="0.25">
      <c r="B21" s="7" t="s">
        <v>55</v>
      </c>
      <c r="C21" s="8" t="s">
        <v>57</v>
      </c>
      <c r="D21" s="8" t="s">
        <v>54</v>
      </c>
      <c r="E21" s="6" t="s">
        <v>13</v>
      </c>
      <c r="F21" s="6" t="s">
        <v>106</v>
      </c>
      <c r="G21" s="6" t="s">
        <v>105</v>
      </c>
      <c r="H21" s="6">
        <v>15</v>
      </c>
      <c r="I21" s="6" t="s">
        <v>13</v>
      </c>
      <c r="J21" s="12">
        <v>42018</v>
      </c>
    </row>
    <row r="22" spans="2:10" ht="15" customHeight="1" x14ac:dyDescent="0.25">
      <c r="B22" s="7" t="s">
        <v>58</v>
      </c>
      <c r="C22" s="8" t="s">
        <v>59</v>
      </c>
      <c r="D22" s="8" t="s">
        <v>54</v>
      </c>
      <c r="E22" s="6" t="s">
        <v>13</v>
      </c>
      <c r="F22" s="6"/>
      <c r="G22" s="6">
        <v>97</v>
      </c>
      <c r="H22" s="6">
        <v>9.6999999999999993</v>
      </c>
      <c r="I22" s="6" t="s">
        <v>13</v>
      </c>
      <c r="J22" s="12">
        <v>42015</v>
      </c>
    </row>
    <row r="23" spans="2:10" x14ac:dyDescent="0.25">
      <c r="B23" s="7" t="s">
        <v>61</v>
      </c>
      <c r="C23" s="8" t="s">
        <v>63</v>
      </c>
      <c r="D23" s="8" t="s">
        <v>54</v>
      </c>
      <c r="E23" s="6" t="s">
        <v>13</v>
      </c>
      <c r="F23" s="6" t="s">
        <v>107</v>
      </c>
      <c r="G23" s="6" t="s">
        <v>105</v>
      </c>
      <c r="H23" s="6">
        <v>13</v>
      </c>
      <c r="I23" s="6" t="s">
        <v>13</v>
      </c>
      <c r="J23" s="12">
        <v>42017</v>
      </c>
    </row>
    <row r="24" spans="2:10" x14ac:dyDescent="0.25">
      <c r="B24" s="7" t="s">
        <v>62</v>
      </c>
      <c r="C24" s="8" t="s">
        <v>64</v>
      </c>
      <c r="D24" s="8" t="s">
        <v>54</v>
      </c>
      <c r="E24" s="6" t="s">
        <v>13</v>
      </c>
      <c r="F24" s="6" t="s">
        <v>108</v>
      </c>
      <c r="G24" s="6" t="s">
        <v>105</v>
      </c>
      <c r="H24" s="6">
        <v>17.399999999999999</v>
      </c>
      <c r="I24" s="6" t="s">
        <v>13</v>
      </c>
      <c r="J24" s="12">
        <v>42018</v>
      </c>
    </row>
    <row r="25" spans="2:10" ht="15" customHeight="1" x14ac:dyDescent="0.25">
      <c r="B25" s="7" t="s">
        <v>65</v>
      </c>
      <c r="C25" s="8" t="s">
        <v>66</v>
      </c>
      <c r="D25" s="8" t="s">
        <v>54</v>
      </c>
      <c r="E25" s="6" t="s">
        <v>13</v>
      </c>
      <c r="F25" s="6" t="s">
        <v>99</v>
      </c>
      <c r="G25" s="6" t="s">
        <v>105</v>
      </c>
      <c r="H25" s="6">
        <v>25.8</v>
      </c>
      <c r="I25" s="6" t="s">
        <v>13</v>
      </c>
      <c r="J25" s="12">
        <v>41989</v>
      </c>
    </row>
    <row r="26" spans="2:10" x14ac:dyDescent="0.25">
      <c r="B26" s="7" t="s">
        <v>67</v>
      </c>
      <c r="C26" s="8" t="s">
        <v>72</v>
      </c>
      <c r="D26" s="8" t="s">
        <v>12</v>
      </c>
      <c r="E26" s="6" t="s">
        <v>13</v>
      </c>
      <c r="F26" s="11" t="s">
        <v>100</v>
      </c>
      <c r="G26" s="6">
        <v>30</v>
      </c>
      <c r="H26" s="6"/>
      <c r="I26" s="6" t="s">
        <v>13</v>
      </c>
      <c r="J26" s="12">
        <v>42024</v>
      </c>
    </row>
    <row r="27" spans="2:10" x14ac:dyDescent="0.25">
      <c r="B27" s="7" t="s">
        <v>68</v>
      </c>
      <c r="C27" s="8" t="s">
        <v>71</v>
      </c>
      <c r="D27" s="8" t="s">
        <v>12</v>
      </c>
      <c r="E27" s="6" t="s">
        <v>13</v>
      </c>
      <c r="F27" s="11" t="s">
        <v>101</v>
      </c>
      <c r="G27" s="6">
        <v>29</v>
      </c>
      <c r="H27" s="6"/>
      <c r="I27" s="6"/>
      <c r="J27" s="6"/>
    </row>
    <row r="28" spans="2:10" x14ac:dyDescent="0.25">
      <c r="B28" s="7" t="s">
        <v>69</v>
      </c>
      <c r="C28" s="8" t="s">
        <v>70</v>
      </c>
      <c r="D28" s="8" t="s">
        <v>12</v>
      </c>
      <c r="E28" s="6"/>
      <c r="F28" s="6"/>
      <c r="G28" s="6">
        <v>12</v>
      </c>
      <c r="H28" s="6"/>
      <c r="I28" s="6"/>
      <c r="J28" s="6"/>
    </row>
    <row r="29" spans="2:10" ht="15" customHeight="1" x14ac:dyDescent="0.25">
      <c r="B29" s="7" t="s">
        <v>73</v>
      </c>
      <c r="C29" s="8" t="s">
        <v>74</v>
      </c>
      <c r="D29" s="8" t="s">
        <v>78</v>
      </c>
      <c r="E29" s="6" t="s">
        <v>13</v>
      </c>
      <c r="F29" s="6"/>
      <c r="G29" s="6">
        <v>64</v>
      </c>
      <c r="H29" s="6">
        <v>9.1999999999999993</v>
      </c>
      <c r="I29" s="6" t="s">
        <v>105</v>
      </c>
      <c r="J29" s="6"/>
    </row>
    <row r="30" spans="2:10" x14ac:dyDescent="0.25">
      <c r="B30" s="7" t="s">
        <v>77</v>
      </c>
      <c r="C30" s="8" t="s">
        <v>75</v>
      </c>
      <c r="D30" s="8" t="s">
        <v>76</v>
      </c>
      <c r="E30" s="6" t="s">
        <v>13</v>
      </c>
      <c r="F30" s="6" t="s">
        <v>109</v>
      </c>
      <c r="G30" s="6" t="s">
        <v>105</v>
      </c>
      <c r="H30" s="6">
        <v>3.9</v>
      </c>
      <c r="I30" s="6" t="s">
        <v>105</v>
      </c>
      <c r="J30" s="6"/>
    </row>
    <row r="31" spans="2:10" x14ac:dyDescent="0.25">
      <c r="B31" s="7" t="s">
        <v>79</v>
      </c>
      <c r="C31" s="8" t="s">
        <v>80</v>
      </c>
      <c r="D31" s="8" t="s">
        <v>96</v>
      </c>
      <c r="E31" s="6" t="s">
        <v>110</v>
      </c>
      <c r="F31" s="6"/>
      <c r="G31" s="6" t="s">
        <v>105</v>
      </c>
      <c r="H31" s="6">
        <v>33</v>
      </c>
      <c r="I31" s="6" t="s">
        <v>105</v>
      </c>
      <c r="J31" s="6"/>
    </row>
    <row r="32" spans="2:10" x14ac:dyDescent="0.25">
      <c r="B32" s="7" t="s">
        <v>81</v>
      </c>
      <c r="C32" s="8" t="s">
        <v>111</v>
      </c>
      <c r="D32" s="8" t="s">
        <v>103</v>
      </c>
      <c r="E32" s="6"/>
      <c r="F32" s="6"/>
      <c r="G32" s="6"/>
      <c r="H32" s="6"/>
      <c r="I32" s="6" t="s">
        <v>13</v>
      </c>
      <c r="J32" s="12">
        <v>44530</v>
      </c>
    </row>
    <row r="33" spans="2:10" x14ac:dyDescent="0.25">
      <c r="B33" s="7" t="s">
        <v>32</v>
      </c>
      <c r="C33" s="8" t="s">
        <v>82</v>
      </c>
      <c r="D33" s="8" t="s">
        <v>31</v>
      </c>
      <c r="E33" s="6"/>
      <c r="F33" s="6"/>
      <c r="G33" s="6"/>
      <c r="H33" s="6"/>
      <c r="I33" s="6" t="s">
        <v>13</v>
      </c>
      <c r="J33" s="12">
        <v>41984</v>
      </c>
    </row>
    <row r="34" spans="2:10" x14ac:dyDescent="0.25">
      <c r="B34" s="7" t="s">
        <v>32</v>
      </c>
      <c r="C34" s="8" t="s">
        <v>83</v>
      </c>
      <c r="D34" s="8" t="s">
        <v>31</v>
      </c>
      <c r="E34" s="6"/>
      <c r="F34" s="6"/>
      <c r="G34" s="6"/>
      <c r="H34" s="6"/>
      <c r="I34" s="6" t="s">
        <v>13</v>
      </c>
      <c r="J34" s="12">
        <v>41984</v>
      </c>
    </row>
    <row r="35" spans="2:10" x14ac:dyDescent="0.25">
      <c r="B35" s="7" t="s">
        <v>32</v>
      </c>
      <c r="C35" s="8" t="s">
        <v>84</v>
      </c>
      <c r="D35" s="8" t="s">
        <v>31</v>
      </c>
      <c r="E35" s="6"/>
      <c r="F35" s="6"/>
      <c r="G35" s="6"/>
      <c r="H35" s="6"/>
      <c r="I35" s="6" t="s">
        <v>13</v>
      </c>
      <c r="J35" s="12">
        <v>41985</v>
      </c>
    </row>
    <row r="36" spans="2:10" x14ac:dyDescent="0.25">
      <c r="B36" s="7" t="s">
        <v>32</v>
      </c>
      <c r="C36" s="8" t="s">
        <v>85</v>
      </c>
      <c r="D36" s="8" t="s">
        <v>31</v>
      </c>
      <c r="E36" s="6"/>
      <c r="F36" s="6"/>
      <c r="G36" s="6"/>
      <c r="H36" s="6"/>
      <c r="I36" s="6" t="s">
        <v>13</v>
      </c>
      <c r="J36" s="12">
        <v>42012</v>
      </c>
    </row>
    <row r="37" spans="2:10" x14ac:dyDescent="0.25">
      <c r="B37" s="7" t="s">
        <v>32</v>
      </c>
      <c r="C37" s="8" t="s">
        <v>86</v>
      </c>
      <c r="D37" s="8" t="s">
        <v>31</v>
      </c>
      <c r="E37" s="6"/>
      <c r="F37" s="6"/>
      <c r="G37" s="6"/>
      <c r="H37" s="6"/>
      <c r="I37" s="6" t="s">
        <v>13</v>
      </c>
      <c r="J37" s="12">
        <v>42026</v>
      </c>
    </row>
    <row r="38" spans="2:10" x14ac:dyDescent="0.25">
      <c r="B38" s="7" t="s">
        <v>87</v>
      </c>
      <c r="C38" s="8" t="s">
        <v>88</v>
      </c>
      <c r="D38" s="8" t="s">
        <v>89</v>
      </c>
      <c r="E38" s="6"/>
      <c r="F38" s="6"/>
      <c r="G38" s="6"/>
      <c r="H38" s="6"/>
      <c r="I38" s="6"/>
      <c r="J38" s="6"/>
    </row>
    <row r="39" spans="2:10" x14ac:dyDescent="0.25">
      <c r="B39" s="7" t="s">
        <v>90</v>
      </c>
      <c r="C39" s="8" t="s">
        <v>92</v>
      </c>
      <c r="D39" s="8" t="s">
        <v>91</v>
      </c>
      <c r="E39" s="6"/>
      <c r="F39" s="6"/>
      <c r="G39" s="6"/>
      <c r="H39" s="6"/>
      <c r="I39" s="6"/>
      <c r="J39" s="6"/>
    </row>
    <row r="40" spans="2:10" x14ac:dyDescent="0.25">
      <c r="B40" s="7" t="s">
        <v>93</v>
      </c>
      <c r="C40" s="8" t="s">
        <v>95</v>
      </c>
      <c r="D40" s="8" t="s">
        <v>94</v>
      </c>
      <c r="E40" s="6"/>
      <c r="F40" s="6"/>
      <c r="G40" s="6"/>
      <c r="H40" s="6"/>
      <c r="I40" s="6"/>
      <c r="J40" s="6"/>
    </row>
    <row r="42" spans="2:10" s="5" customFormat="1" x14ac:dyDescent="0.25">
      <c r="B42" s="5" t="s">
        <v>9</v>
      </c>
    </row>
    <row r="43" spans="2:10" s="5" customFormat="1" ht="30" x14ac:dyDescent="0.25">
      <c r="B43" s="5" t="s">
        <v>10</v>
      </c>
      <c r="C43" s="5" t="s">
        <v>11</v>
      </c>
      <c r="D43" s="5" t="s">
        <v>12</v>
      </c>
      <c r="E43" s="5" t="s">
        <v>13</v>
      </c>
      <c r="F43" s="9">
        <f>2000*350/1000</f>
        <v>700</v>
      </c>
      <c r="G43" s="9" t="s">
        <v>14</v>
      </c>
      <c r="H43" s="9">
        <v>95</v>
      </c>
      <c r="I43" s="9" t="s">
        <v>13</v>
      </c>
      <c r="J43" s="10">
        <v>42674</v>
      </c>
    </row>
  </sheetData>
  <pageMargins left="0.25" right="0.25" top="0.75" bottom="0.75" header="0.3" footer="0.3"/>
  <pageSetup paperSize="9" scale="7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CDC8D-A478-4354-8F38-85F819C82393}">
  <sheetPr>
    <tabColor rgb="FFFFC000"/>
  </sheetPr>
  <dimension ref="B2:AW92"/>
  <sheetViews>
    <sheetView tabSelected="1" view="pageBreakPreview" zoomScale="85" zoomScaleNormal="70" zoomScaleSheetLayoutView="85" workbookViewId="0">
      <pane xSplit="10" ySplit="6" topLeftCell="N7" activePane="bottomRight" state="frozen"/>
      <selection pane="topRight" activeCell="K1" sqref="K1"/>
      <selection pane="bottomLeft" activeCell="A7" sqref="A7"/>
      <selection pane="bottomRight" activeCell="S1" sqref="S1:S1048576"/>
    </sheetView>
  </sheetViews>
  <sheetFormatPr defaultColWidth="9.140625" defaultRowHeight="15" x14ac:dyDescent="0.25"/>
  <cols>
    <col min="1" max="1" width="4.5703125" style="26" customWidth="1"/>
    <col min="2" max="2" width="9.7109375" style="58" customWidth="1"/>
    <col min="3" max="3" width="21.28515625" style="26" customWidth="1"/>
    <col min="4" max="4" width="11.140625" style="26" customWidth="1"/>
    <col min="5" max="5" width="19.42578125" style="26" customWidth="1"/>
    <col min="6" max="6" width="12" style="26" customWidth="1"/>
    <col min="7" max="7" width="14.7109375" style="58" customWidth="1"/>
    <col min="8" max="8" width="16.140625" style="26" customWidth="1"/>
    <col min="9" max="9" width="24.28515625" style="26" customWidth="1"/>
    <col min="10" max="10" width="14.7109375" style="26" customWidth="1"/>
    <col min="11" max="11" width="29" style="26" customWidth="1"/>
    <col min="12" max="12" width="24.42578125" style="26" customWidth="1"/>
    <col min="13" max="13" width="12.28515625" style="26" customWidth="1"/>
    <col min="14" max="14" width="14.5703125" style="26" customWidth="1"/>
    <col min="15" max="15" width="13.28515625" style="26" customWidth="1"/>
    <col min="16" max="16" width="13.7109375" style="26" customWidth="1"/>
    <col min="17" max="17" width="15.140625" style="26" customWidth="1"/>
    <col min="18" max="18" width="15.85546875" style="26" customWidth="1"/>
    <col min="19" max="19" width="14.28515625" style="26" customWidth="1"/>
    <col min="20" max="20" width="11.7109375" style="26" customWidth="1"/>
    <col min="21" max="25" width="14.28515625" style="26" customWidth="1"/>
    <col min="26" max="26" width="17.5703125" style="26" customWidth="1"/>
    <col min="27" max="30" width="14.28515625" style="26" customWidth="1"/>
    <col min="31" max="31" width="3.140625" style="26" customWidth="1"/>
    <col min="32" max="32" width="18.7109375" style="26" customWidth="1"/>
    <col min="33" max="33" width="2.85546875" style="26" customWidth="1"/>
    <col min="34" max="34" width="12.7109375" style="26" customWidth="1"/>
    <col min="35" max="35" width="11.7109375" style="26" customWidth="1"/>
    <col min="36" max="40" width="14.28515625" style="26" customWidth="1"/>
    <col min="41" max="41" width="17.5703125" style="26" customWidth="1"/>
    <col min="42" max="45" width="14.28515625" style="26" customWidth="1"/>
    <col min="46" max="46" width="3.140625" style="26" customWidth="1"/>
    <col min="47" max="47" width="18.7109375" style="26" customWidth="1"/>
    <col min="48" max="48" width="3.85546875" style="26" customWidth="1"/>
    <col min="49" max="49" width="17.7109375" style="58" customWidth="1"/>
    <col min="50" max="16384" width="9.140625" style="26"/>
  </cols>
  <sheetData>
    <row r="2" spans="2:49" hidden="1" x14ac:dyDescent="0.25"/>
    <row r="3" spans="2:49" hidden="1" x14ac:dyDescent="0.25"/>
    <row r="5" spans="2:49" ht="30" x14ac:dyDescent="0.25">
      <c r="B5" s="23"/>
      <c r="C5" s="67" t="s">
        <v>117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 t="s">
        <v>138</v>
      </c>
      <c r="P5" s="70"/>
      <c r="Q5" s="70"/>
      <c r="R5" s="71"/>
      <c r="S5" s="75" t="s">
        <v>229</v>
      </c>
      <c r="T5" s="76"/>
      <c r="U5" s="76"/>
      <c r="V5" s="76"/>
      <c r="W5" s="76"/>
      <c r="X5" s="76"/>
      <c r="Y5" s="76"/>
      <c r="Z5" s="76"/>
      <c r="AA5" s="77"/>
      <c r="AB5" s="75" t="s">
        <v>311</v>
      </c>
      <c r="AC5" s="76"/>
      <c r="AD5" s="77"/>
      <c r="AF5" s="21">
        <v>2023</v>
      </c>
      <c r="AH5" s="64" t="s">
        <v>143</v>
      </c>
      <c r="AI5" s="65"/>
      <c r="AJ5" s="65"/>
      <c r="AK5" s="65"/>
      <c r="AL5" s="65"/>
      <c r="AM5" s="65"/>
      <c r="AN5" s="65"/>
      <c r="AO5" s="65"/>
      <c r="AP5" s="66"/>
      <c r="AQ5" s="64" t="s">
        <v>311</v>
      </c>
      <c r="AR5" s="65"/>
      <c r="AS5" s="66"/>
      <c r="AU5" s="22">
        <v>2024</v>
      </c>
      <c r="AW5" s="23" t="s">
        <v>238</v>
      </c>
    </row>
    <row r="6" spans="2:49" ht="75" x14ac:dyDescent="0.25">
      <c r="B6" s="23" t="s">
        <v>309</v>
      </c>
      <c r="C6" s="24" t="s">
        <v>151</v>
      </c>
      <c r="D6" s="24" t="s">
        <v>223</v>
      </c>
      <c r="E6" s="24" t="s">
        <v>152</v>
      </c>
      <c r="F6" s="24" t="s">
        <v>224</v>
      </c>
      <c r="G6" s="23" t="s">
        <v>132</v>
      </c>
      <c r="H6" s="24" t="s">
        <v>161</v>
      </c>
      <c r="I6" s="24" t="s">
        <v>0</v>
      </c>
      <c r="J6" s="24" t="s">
        <v>137</v>
      </c>
      <c r="K6" s="24" t="s">
        <v>165</v>
      </c>
      <c r="L6" s="24" t="s">
        <v>8</v>
      </c>
      <c r="M6" s="23" t="s">
        <v>115</v>
      </c>
      <c r="N6" s="20" t="s">
        <v>116</v>
      </c>
      <c r="O6" s="25" t="s">
        <v>139</v>
      </c>
      <c r="P6" s="25" t="s">
        <v>140</v>
      </c>
      <c r="Q6" s="25" t="s">
        <v>141</v>
      </c>
      <c r="R6" s="25" t="s">
        <v>142</v>
      </c>
      <c r="S6" s="21" t="s">
        <v>150</v>
      </c>
      <c r="T6" s="21" t="s">
        <v>3</v>
      </c>
      <c r="U6" s="21" t="s">
        <v>112</v>
      </c>
      <c r="V6" s="21" t="s">
        <v>113</v>
      </c>
      <c r="W6" s="21" t="s">
        <v>114</v>
      </c>
      <c r="X6" s="21" t="s">
        <v>124</v>
      </c>
      <c r="Y6" s="21" t="s">
        <v>125</v>
      </c>
      <c r="Z6" s="21" t="s">
        <v>126</v>
      </c>
      <c r="AA6" s="21" t="s">
        <v>127</v>
      </c>
      <c r="AB6" s="21" t="s">
        <v>228</v>
      </c>
      <c r="AC6" s="21" t="s">
        <v>230</v>
      </c>
      <c r="AD6" s="21" t="s">
        <v>231</v>
      </c>
      <c r="AF6" s="21" t="s">
        <v>232</v>
      </c>
      <c r="AH6" s="22" t="s">
        <v>2</v>
      </c>
      <c r="AI6" s="22" t="s">
        <v>3</v>
      </c>
      <c r="AJ6" s="22" t="s">
        <v>112</v>
      </c>
      <c r="AK6" s="22" t="s">
        <v>113</v>
      </c>
      <c r="AL6" s="22" t="s">
        <v>114</v>
      </c>
      <c r="AM6" s="22" t="s">
        <v>124</v>
      </c>
      <c r="AN6" s="22" t="s">
        <v>125</v>
      </c>
      <c r="AO6" s="22" t="s">
        <v>126</v>
      </c>
      <c r="AP6" s="22" t="s">
        <v>127</v>
      </c>
      <c r="AQ6" s="22" t="s">
        <v>228</v>
      </c>
      <c r="AR6" s="22" t="s">
        <v>230</v>
      </c>
      <c r="AS6" s="22" t="s">
        <v>231</v>
      </c>
      <c r="AU6" s="22" t="s">
        <v>232</v>
      </c>
      <c r="AW6" s="23" t="s">
        <v>160</v>
      </c>
    </row>
    <row r="7" spans="2:49" ht="30" x14ac:dyDescent="0.25">
      <c r="B7" s="29">
        <v>1</v>
      </c>
      <c r="C7" s="30" t="s">
        <v>131</v>
      </c>
      <c r="D7" s="30" t="s">
        <v>130</v>
      </c>
      <c r="E7" s="30" t="s">
        <v>131</v>
      </c>
      <c r="F7" s="30" t="s">
        <v>130</v>
      </c>
      <c r="G7" s="45">
        <v>1</v>
      </c>
      <c r="H7" s="30" t="s">
        <v>16</v>
      </c>
      <c r="I7" s="28" t="s">
        <v>18</v>
      </c>
      <c r="J7" s="27">
        <v>2658</v>
      </c>
      <c r="K7" s="27" t="s">
        <v>166</v>
      </c>
      <c r="L7" s="28" t="s">
        <v>21</v>
      </c>
      <c r="M7" s="29" t="s">
        <v>13</v>
      </c>
      <c r="N7" s="29" t="s">
        <v>13</v>
      </c>
      <c r="O7" s="72">
        <v>16</v>
      </c>
      <c r="P7" s="72" t="s">
        <v>236</v>
      </c>
      <c r="Q7" s="72" t="str">
        <f>C7</f>
        <v>město Otrokovice</v>
      </c>
      <c r="R7" s="72" t="str">
        <f>C7</f>
        <v>město Otrokovice</v>
      </c>
      <c r="S7" s="46">
        <v>195.52638888888887</v>
      </c>
      <c r="T7" s="46">
        <v>0</v>
      </c>
      <c r="U7" s="46">
        <v>89.1</v>
      </c>
      <c r="V7" s="46">
        <v>0</v>
      </c>
      <c r="W7" s="46">
        <v>10320</v>
      </c>
      <c r="X7" s="46">
        <v>0</v>
      </c>
      <c r="Y7" s="46">
        <v>0</v>
      </c>
      <c r="Z7" s="46">
        <v>0</v>
      </c>
      <c r="AA7" s="46">
        <v>0</v>
      </c>
      <c r="AB7" s="46">
        <v>0</v>
      </c>
      <c r="AC7" s="46">
        <v>0</v>
      </c>
      <c r="AD7" s="46">
        <v>0</v>
      </c>
      <c r="AF7" s="46">
        <f>S7+T7+U7+((V7*0.84/1000)*11.86)+((W7*0.75/1000)*12.16)+((X7*0.52/1000)*12.93)+((Y7*0.175/1000)*13.33)+Z7-(SUM(AB7:AD7))</f>
        <v>378.74478888888888</v>
      </c>
      <c r="AH7" s="46">
        <v>181.73472222222222</v>
      </c>
      <c r="AI7" s="46">
        <v>0</v>
      </c>
      <c r="AJ7" s="46">
        <v>105.934</v>
      </c>
      <c r="AK7" s="46">
        <v>0</v>
      </c>
      <c r="AL7" s="46">
        <v>10802</v>
      </c>
      <c r="AM7" s="46">
        <v>0</v>
      </c>
      <c r="AN7" s="46">
        <v>0</v>
      </c>
      <c r="AO7" s="46">
        <v>0</v>
      </c>
      <c r="AP7" s="46">
        <v>0</v>
      </c>
      <c r="AQ7" s="46">
        <v>0</v>
      </c>
      <c r="AR7" s="46">
        <v>0</v>
      </c>
      <c r="AS7" s="46">
        <v>0</v>
      </c>
      <c r="AU7" s="46">
        <f>AH7+AI7+AJ7+((AK7*0.84/1000)*11.86)+((AL7*0.75/1000)*12.16)+((AM7*0.52/1000)*12.93)+((AN7*0.175/1000)*13.33)+AO7-(SUM(AQ7:AS7))</f>
        <v>386.18296222222216</v>
      </c>
      <c r="AW7" s="46">
        <f>AVERAGE(AF7,AU7)</f>
        <v>382.46387555555555</v>
      </c>
    </row>
    <row r="8" spans="2:49" ht="30" x14ac:dyDescent="0.25">
      <c r="B8" s="29">
        <v>1</v>
      </c>
      <c r="C8" s="30" t="s">
        <v>131</v>
      </c>
      <c r="D8" s="30" t="s">
        <v>130</v>
      </c>
      <c r="E8" s="30" t="s">
        <v>131</v>
      </c>
      <c r="F8" s="30" t="s">
        <v>130</v>
      </c>
      <c r="G8" s="45">
        <v>1</v>
      </c>
      <c r="H8" s="30" t="s">
        <v>17</v>
      </c>
      <c r="I8" s="28" t="s">
        <v>15</v>
      </c>
      <c r="J8" s="27">
        <v>2543</v>
      </c>
      <c r="K8" s="27" t="s">
        <v>166</v>
      </c>
      <c r="L8" s="28" t="s">
        <v>21</v>
      </c>
      <c r="M8" s="29" t="s">
        <v>13</v>
      </c>
      <c r="N8" s="29" t="s">
        <v>13</v>
      </c>
      <c r="O8" s="73"/>
      <c r="P8" s="73"/>
      <c r="Q8" s="73"/>
      <c r="R8" s="73"/>
      <c r="S8" s="46">
        <v>166.7502777777778</v>
      </c>
      <c r="T8" s="46">
        <v>0</v>
      </c>
      <c r="U8" s="46">
        <v>69.900000000000006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6">
        <v>0</v>
      </c>
      <c r="AD8" s="46">
        <v>0</v>
      </c>
      <c r="AF8" s="46">
        <f t="shared" ref="AF8:AF71" si="0">S8+T8+U8+((V8*0.84/1000)*11.86)+((W8*0.75/1000)*12.16)+((X8*0.52/1000)*12.93)+((Y8*0.175/1000)*13.33)+Z8-(SUM(AB8:AD8))</f>
        <v>236.6502777777778</v>
      </c>
      <c r="AH8" s="46">
        <v>156.55361111111111</v>
      </c>
      <c r="AI8" s="46">
        <v>0</v>
      </c>
      <c r="AJ8" s="46">
        <v>72.5</v>
      </c>
      <c r="AK8" s="46">
        <v>0</v>
      </c>
      <c r="AL8" s="46">
        <v>0</v>
      </c>
      <c r="AM8" s="46">
        <v>0</v>
      </c>
      <c r="AN8" s="46">
        <v>0</v>
      </c>
      <c r="AO8" s="46">
        <v>0</v>
      </c>
      <c r="AP8" s="46">
        <v>0</v>
      </c>
      <c r="AQ8" s="46">
        <v>0</v>
      </c>
      <c r="AR8" s="46">
        <v>0</v>
      </c>
      <c r="AS8" s="46">
        <v>0</v>
      </c>
      <c r="AU8" s="46">
        <f t="shared" ref="AU8:AU71" si="1">AH8+AI8+AJ8+((AK8*0.84/1000)*11.86)+((AL8*0.75/1000)*12.16)+((AM8*0.52/1000)*12.93)+((AN8*0.175/1000)*13.33)+AO8-(SUM(AQ8:AS8))</f>
        <v>229.05361111111111</v>
      </c>
      <c r="AW8" s="46">
        <f t="shared" ref="AW8:AW30" si="2">AVERAGE(AF8,AU8)</f>
        <v>232.85194444444446</v>
      </c>
    </row>
    <row r="9" spans="2:49" ht="30" x14ac:dyDescent="0.25">
      <c r="B9" s="29">
        <v>1</v>
      </c>
      <c r="C9" s="30" t="s">
        <v>131</v>
      </c>
      <c r="D9" s="30" t="s">
        <v>130</v>
      </c>
      <c r="E9" s="30" t="s">
        <v>131</v>
      </c>
      <c r="F9" s="30" t="s">
        <v>130</v>
      </c>
      <c r="G9" s="45">
        <v>1</v>
      </c>
      <c r="H9" s="30" t="s">
        <v>19</v>
      </c>
      <c r="I9" s="28" t="s">
        <v>20</v>
      </c>
      <c r="J9" s="27" t="s">
        <v>162</v>
      </c>
      <c r="K9" s="27" t="s">
        <v>166</v>
      </c>
      <c r="L9" s="28" t="s">
        <v>21</v>
      </c>
      <c r="M9" s="29" t="s">
        <v>13</v>
      </c>
      <c r="N9" s="29" t="s">
        <v>13</v>
      </c>
      <c r="O9" s="73"/>
      <c r="P9" s="73"/>
      <c r="Q9" s="73"/>
      <c r="R9" s="73"/>
      <c r="S9" s="46">
        <v>49.574999999999996</v>
      </c>
      <c r="T9" s="46">
        <v>0</v>
      </c>
      <c r="U9" s="46">
        <v>26.9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6.141</v>
      </c>
      <c r="AC9" s="46">
        <v>0</v>
      </c>
      <c r="AD9" s="46">
        <v>0</v>
      </c>
      <c r="AF9" s="46">
        <f t="shared" si="0"/>
        <v>70.333999999999989</v>
      </c>
      <c r="AH9" s="46">
        <v>49.456944444444439</v>
      </c>
      <c r="AI9" s="46">
        <v>0</v>
      </c>
      <c r="AJ9" s="46">
        <v>26.7</v>
      </c>
      <c r="AK9" s="46">
        <v>0</v>
      </c>
      <c r="AL9" s="46">
        <v>0</v>
      </c>
      <c r="AM9" s="46">
        <v>0</v>
      </c>
      <c r="AN9" s="46">
        <v>0</v>
      </c>
      <c r="AO9" s="46">
        <v>0</v>
      </c>
      <c r="AP9" s="46">
        <v>0</v>
      </c>
      <c r="AQ9" s="46">
        <v>6.2</v>
      </c>
      <c r="AR9" s="46">
        <v>0</v>
      </c>
      <c r="AS9" s="46">
        <v>0</v>
      </c>
      <c r="AU9" s="46">
        <f t="shared" si="1"/>
        <v>69.956944444444431</v>
      </c>
      <c r="AW9" s="46">
        <f t="shared" si="2"/>
        <v>70.14547222222221</v>
      </c>
    </row>
    <row r="10" spans="2:49" ht="30" x14ac:dyDescent="0.25">
      <c r="B10" s="29">
        <v>1</v>
      </c>
      <c r="C10" s="30" t="s">
        <v>131</v>
      </c>
      <c r="D10" s="30" t="s">
        <v>130</v>
      </c>
      <c r="E10" s="30" t="s">
        <v>131</v>
      </c>
      <c r="F10" s="30" t="s">
        <v>130</v>
      </c>
      <c r="G10" s="45">
        <v>1</v>
      </c>
      <c r="H10" s="30" t="s">
        <v>22</v>
      </c>
      <c r="I10" s="28" t="s">
        <v>25</v>
      </c>
      <c r="J10" s="27" t="s">
        <v>163</v>
      </c>
      <c r="K10" s="27" t="s">
        <v>166</v>
      </c>
      <c r="L10" s="28" t="s">
        <v>21</v>
      </c>
      <c r="M10" s="29" t="s">
        <v>13</v>
      </c>
      <c r="N10" s="29" t="s">
        <v>13</v>
      </c>
      <c r="O10" s="73"/>
      <c r="P10" s="73"/>
      <c r="Q10" s="73"/>
      <c r="R10" s="73"/>
      <c r="S10" s="46">
        <v>32.520555555555553</v>
      </c>
      <c r="T10" s="46">
        <v>0</v>
      </c>
      <c r="U10" s="46">
        <v>5.6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6">
        <v>0</v>
      </c>
      <c r="AB10" s="46">
        <v>0</v>
      </c>
      <c r="AC10" s="46">
        <v>0</v>
      </c>
      <c r="AD10" s="46">
        <v>0</v>
      </c>
      <c r="AF10" s="46">
        <f t="shared" si="0"/>
        <v>38.120555555555555</v>
      </c>
      <c r="AH10" s="46">
        <v>31.846666666666664</v>
      </c>
      <c r="AI10" s="46">
        <v>0</v>
      </c>
      <c r="AJ10" s="46">
        <v>5.9</v>
      </c>
      <c r="AK10" s="46">
        <v>0</v>
      </c>
      <c r="AL10" s="46">
        <v>0</v>
      </c>
      <c r="AM10" s="46">
        <v>0</v>
      </c>
      <c r="AN10" s="46">
        <v>0</v>
      </c>
      <c r="AO10" s="46">
        <v>0</v>
      </c>
      <c r="AP10" s="46">
        <v>0</v>
      </c>
      <c r="AQ10" s="46">
        <v>0</v>
      </c>
      <c r="AR10" s="46">
        <v>0</v>
      </c>
      <c r="AS10" s="46">
        <v>0</v>
      </c>
      <c r="AU10" s="46">
        <f t="shared" si="1"/>
        <v>37.746666666666663</v>
      </c>
      <c r="AW10" s="46">
        <f t="shared" si="2"/>
        <v>37.933611111111105</v>
      </c>
    </row>
    <row r="11" spans="2:49" ht="30" x14ac:dyDescent="0.25">
      <c r="B11" s="29">
        <v>1</v>
      </c>
      <c r="C11" s="30" t="s">
        <v>131</v>
      </c>
      <c r="D11" s="30" t="s">
        <v>130</v>
      </c>
      <c r="E11" s="30" t="s">
        <v>131</v>
      </c>
      <c r="F11" s="30" t="s">
        <v>130</v>
      </c>
      <c r="G11" s="45">
        <v>1</v>
      </c>
      <c r="H11" s="30" t="s">
        <v>23</v>
      </c>
      <c r="I11" s="28" t="s">
        <v>24</v>
      </c>
      <c r="J11" s="27" t="s">
        <v>164</v>
      </c>
      <c r="K11" s="27" t="s">
        <v>166</v>
      </c>
      <c r="L11" s="28" t="s">
        <v>21</v>
      </c>
      <c r="M11" s="29" t="s">
        <v>13</v>
      </c>
      <c r="N11" s="29" t="s">
        <v>13</v>
      </c>
      <c r="O11" s="73"/>
      <c r="P11" s="73"/>
      <c r="Q11" s="73"/>
      <c r="R11" s="73"/>
      <c r="S11" s="46">
        <v>150.63888888888889</v>
      </c>
      <c r="T11" s="46">
        <v>0</v>
      </c>
      <c r="U11" s="46">
        <v>5.0670000000000002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109.16</v>
      </c>
      <c r="AC11" s="46">
        <v>0</v>
      </c>
      <c r="AD11" s="46">
        <v>2.56</v>
      </c>
      <c r="AF11" s="46">
        <f t="shared" si="0"/>
        <v>43.985888888888894</v>
      </c>
      <c r="AH11" s="46">
        <v>116.16388888888889</v>
      </c>
      <c r="AI11" s="46">
        <v>0</v>
      </c>
      <c r="AJ11" s="46">
        <v>6.6470000000000002</v>
      </c>
      <c r="AK11" s="46">
        <v>0</v>
      </c>
      <c r="AL11" s="46">
        <v>0</v>
      </c>
      <c r="AM11" s="46">
        <v>0</v>
      </c>
      <c r="AN11" s="46">
        <v>0</v>
      </c>
      <c r="AO11" s="46">
        <v>0</v>
      </c>
      <c r="AP11" s="46">
        <v>0</v>
      </c>
      <c r="AQ11" s="46">
        <v>108.9</v>
      </c>
      <c r="AR11" s="46">
        <v>0</v>
      </c>
      <c r="AS11" s="46">
        <v>1.3939999999999999</v>
      </c>
      <c r="AU11" s="46">
        <f t="shared" si="1"/>
        <v>12.516888888888886</v>
      </c>
      <c r="AW11" s="46">
        <f t="shared" si="2"/>
        <v>28.25138888888889</v>
      </c>
    </row>
    <row r="12" spans="2:49" x14ac:dyDescent="0.25">
      <c r="B12" s="29">
        <v>1</v>
      </c>
      <c r="C12" s="30" t="s">
        <v>131</v>
      </c>
      <c r="D12" s="30" t="s">
        <v>130</v>
      </c>
      <c r="E12" s="30" t="s">
        <v>131</v>
      </c>
      <c r="F12" s="30" t="s">
        <v>130</v>
      </c>
      <c r="G12" s="45">
        <v>1</v>
      </c>
      <c r="H12" s="30" t="s">
        <v>26</v>
      </c>
      <c r="I12" s="28" t="s">
        <v>27</v>
      </c>
      <c r="J12" s="27" t="s">
        <v>168</v>
      </c>
      <c r="K12" s="27" t="s">
        <v>167</v>
      </c>
      <c r="L12" s="28" t="s">
        <v>60</v>
      </c>
      <c r="M12" s="29" t="s">
        <v>105</v>
      </c>
      <c r="N12" s="29" t="s">
        <v>102</v>
      </c>
      <c r="O12" s="74"/>
      <c r="P12" s="74"/>
      <c r="Q12" s="74"/>
      <c r="R12" s="74"/>
      <c r="S12" s="46">
        <v>0</v>
      </c>
      <c r="T12" s="46">
        <v>0</v>
      </c>
      <c r="U12" s="46">
        <v>32.4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F12" s="46">
        <f t="shared" si="0"/>
        <v>32.4</v>
      </c>
      <c r="AH12" s="46">
        <v>0</v>
      </c>
      <c r="AI12" s="46">
        <v>0</v>
      </c>
      <c r="AJ12" s="46">
        <v>30.8</v>
      </c>
      <c r="AK12" s="46">
        <v>0</v>
      </c>
      <c r="AL12" s="46">
        <v>0</v>
      </c>
      <c r="AM12" s="46">
        <v>0</v>
      </c>
      <c r="AN12" s="46">
        <v>0</v>
      </c>
      <c r="AO12" s="46">
        <v>0</v>
      </c>
      <c r="AP12" s="46">
        <v>0</v>
      </c>
      <c r="AQ12" s="46">
        <v>0</v>
      </c>
      <c r="AR12" s="46">
        <v>0</v>
      </c>
      <c r="AS12" s="46">
        <v>0</v>
      </c>
      <c r="AU12" s="46">
        <f t="shared" si="1"/>
        <v>30.8</v>
      </c>
      <c r="AW12" s="46">
        <f t="shared" si="2"/>
        <v>31.6</v>
      </c>
    </row>
    <row r="13" spans="2:49" x14ac:dyDescent="0.25">
      <c r="B13" s="29">
        <v>1</v>
      </c>
      <c r="C13" s="30" t="s">
        <v>131</v>
      </c>
      <c r="D13" s="30" t="s">
        <v>130</v>
      </c>
      <c r="E13" s="30" t="s">
        <v>131</v>
      </c>
      <c r="F13" s="30" t="s">
        <v>130</v>
      </c>
      <c r="G13" s="45">
        <v>1</v>
      </c>
      <c r="H13" s="30" t="s">
        <v>34</v>
      </c>
      <c r="I13" s="28" t="s">
        <v>28</v>
      </c>
      <c r="J13" s="27" t="s">
        <v>173</v>
      </c>
      <c r="K13" s="27" t="s">
        <v>167</v>
      </c>
      <c r="L13" s="28" t="s">
        <v>149</v>
      </c>
      <c r="M13" s="29" t="s">
        <v>105</v>
      </c>
      <c r="N13" s="29" t="s">
        <v>13</v>
      </c>
      <c r="O13" s="29" t="s">
        <v>236</v>
      </c>
      <c r="P13" s="29" t="s">
        <v>236</v>
      </c>
      <c r="Q13" s="29" t="s">
        <v>236</v>
      </c>
      <c r="R13" s="29"/>
      <c r="S13" s="46">
        <v>0</v>
      </c>
      <c r="T13" s="46">
        <v>16.152049999999999</v>
      </c>
      <c r="U13" s="46">
        <v>0.92200000000000004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6">
        <v>0</v>
      </c>
      <c r="AD13" s="46">
        <v>0</v>
      </c>
      <c r="AF13" s="46">
        <f t="shared" si="0"/>
        <v>17.07405</v>
      </c>
      <c r="AH13" s="46">
        <v>0</v>
      </c>
      <c r="AI13" s="46">
        <v>13.609500000000001</v>
      </c>
      <c r="AJ13" s="46">
        <v>0.97499999999999998</v>
      </c>
      <c r="AK13" s="46">
        <v>0</v>
      </c>
      <c r="AL13" s="46">
        <v>0</v>
      </c>
      <c r="AM13" s="46">
        <v>0</v>
      </c>
      <c r="AN13" s="46">
        <v>0</v>
      </c>
      <c r="AO13" s="46">
        <v>0</v>
      </c>
      <c r="AP13" s="46">
        <v>0</v>
      </c>
      <c r="AQ13" s="46">
        <v>0</v>
      </c>
      <c r="AR13" s="46">
        <v>0</v>
      </c>
      <c r="AS13" s="46">
        <v>0</v>
      </c>
      <c r="AU13" s="46">
        <f t="shared" si="1"/>
        <v>14.5845</v>
      </c>
      <c r="AW13" s="46">
        <f>AVERAGE(AF13,AU13)</f>
        <v>15.829274999999999</v>
      </c>
    </row>
    <row r="14" spans="2:49" x14ac:dyDescent="0.25">
      <c r="B14" s="29">
        <v>1</v>
      </c>
      <c r="C14" s="30" t="s">
        <v>131</v>
      </c>
      <c r="D14" s="30" t="s">
        <v>130</v>
      </c>
      <c r="E14" s="30" t="s">
        <v>131</v>
      </c>
      <c r="F14" s="30" t="s">
        <v>130</v>
      </c>
      <c r="G14" s="45">
        <v>1</v>
      </c>
      <c r="H14" s="30" t="s">
        <v>45</v>
      </c>
      <c r="I14" s="28" t="s">
        <v>46</v>
      </c>
      <c r="J14" s="27" t="s">
        <v>179</v>
      </c>
      <c r="K14" s="27" t="s">
        <v>166</v>
      </c>
      <c r="L14" s="28" t="s">
        <v>47</v>
      </c>
      <c r="M14" s="29" t="s">
        <v>105</v>
      </c>
      <c r="N14" s="29" t="s">
        <v>13</v>
      </c>
      <c r="O14" s="29" t="s">
        <v>236</v>
      </c>
      <c r="P14" s="29" t="s">
        <v>236</v>
      </c>
      <c r="Q14" s="29" t="s">
        <v>236</v>
      </c>
      <c r="R14" s="29" t="s">
        <v>236</v>
      </c>
      <c r="S14" s="46">
        <v>246.07222222222222</v>
      </c>
      <c r="T14" s="46">
        <v>0</v>
      </c>
      <c r="U14" s="46">
        <v>54.8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6">
        <v>0</v>
      </c>
      <c r="AD14" s="46">
        <v>0</v>
      </c>
      <c r="AF14" s="46">
        <f t="shared" si="0"/>
        <v>300.87222222222221</v>
      </c>
      <c r="AH14" s="46">
        <v>213.21666666666667</v>
      </c>
      <c r="AI14" s="46">
        <v>0</v>
      </c>
      <c r="AJ14" s="46">
        <v>61.9</v>
      </c>
      <c r="AK14" s="46">
        <v>0</v>
      </c>
      <c r="AL14" s="46">
        <v>0</v>
      </c>
      <c r="AM14" s="46">
        <v>0</v>
      </c>
      <c r="AN14" s="46">
        <v>0</v>
      </c>
      <c r="AO14" s="46">
        <v>0</v>
      </c>
      <c r="AP14" s="46">
        <v>0</v>
      </c>
      <c r="AQ14" s="46">
        <v>0</v>
      </c>
      <c r="AR14" s="46">
        <v>0</v>
      </c>
      <c r="AS14" s="46">
        <v>0</v>
      </c>
      <c r="AU14" s="46">
        <f t="shared" si="1"/>
        <v>275.11666666666667</v>
      </c>
      <c r="AW14" s="46">
        <f t="shared" si="2"/>
        <v>287.99444444444441</v>
      </c>
    </row>
    <row r="15" spans="2:49" ht="30" x14ac:dyDescent="0.25">
      <c r="B15" s="29">
        <v>1</v>
      </c>
      <c r="C15" s="30" t="s">
        <v>131</v>
      </c>
      <c r="D15" s="30" t="s">
        <v>130</v>
      </c>
      <c r="E15" s="30" t="s">
        <v>131</v>
      </c>
      <c r="F15" s="30" t="s">
        <v>130</v>
      </c>
      <c r="G15" s="45">
        <v>1</v>
      </c>
      <c r="H15" s="30" t="s">
        <v>87</v>
      </c>
      <c r="I15" s="28" t="s">
        <v>88</v>
      </c>
      <c r="J15" s="27" t="s">
        <v>199</v>
      </c>
      <c r="K15" s="27" t="s">
        <v>166</v>
      </c>
      <c r="L15" s="28" t="s">
        <v>89</v>
      </c>
      <c r="M15" s="29" t="s">
        <v>105</v>
      </c>
      <c r="N15" s="29" t="s">
        <v>105</v>
      </c>
      <c r="O15" s="29" t="s">
        <v>236</v>
      </c>
      <c r="P15" s="29" t="s">
        <v>236</v>
      </c>
      <c r="Q15" s="29" t="s">
        <v>236</v>
      </c>
      <c r="R15" s="29" t="s">
        <v>236</v>
      </c>
      <c r="S15" s="46">
        <v>110.9</v>
      </c>
      <c r="T15" s="46">
        <v>0</v>
      </c>
      <c r="U15" s="46">
        <v>54.2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3.444</v>
      </c>
      <c r="AF15" s="46">
        <f t="shared" si="0"/>
        <v>161.65600000000003</v>
      </c>
      <c r="AH15" s="46">
        <v>146.6</v>
      </c>
      <c r="AI15" s="46">
        <v>0</v>
      </c>
      <c r="AJ15" s="46">
        <v>67.8</v>
      </c>
      <c r="AK15" s="46">
        <v>0</v>
      </c>
      <c r="AL15" s="46">
        <v>0</v>
      </c>
      <c r="AM15" s="46">
        <v>0</v>
      </c>
      <c r="AN15" s="46">
        <v>0</v>
      </c>
      <c r="AO15" s="46">
        <v>0</v>
      </c>
      <c r="AP15" s="46">
        <v>0</v>
      </c>
      <c r="AQ15" s="46">
        <v>0</v>
      </c>
      <c r="AR15" s="46">
        <v>0</v>
      </c>
      <c r="AS15" s="46">
        <v>6.218</v>
      </c>
      <c r="AU15" s="46">
        <f t="shared" si="1"/>
        <v>208.18199999999999</v>
      </c>
      <c r="AW15" s="46">
        <f t="shared" si="2"/>
        <v>184.91900000000001</v>
      </c>
    </row>
    <row r="16" spans="2:49" ht="30" x14ac:dyDescent="0.25">
      <c r="B16" s="29">
        <v>1</v>
      </c>
      <c r="C16" s="30" t="s">
        <v>131</v>
      </c>
      <c r="D16" s="30" t="s">
        <v>130</v>
      </c>
      <c r="E16" s="30" t="s">
        <v>131</v>
      </c>
      <c r="F16" s="30" t="s">
        <v>130</v>
      </c>
      <c r="G16" s="45">
        <v>1</v>
      </c>
      <c r="H16" s="30" t="s">
        <v>250</v>
      </c>
      <c r="I16" s="28" t="s">
        <v>259</v>
      </c>
      <c r="J16" s="27" t="s">
        <v>270</v>
      </c>
      <c r="K16" s="27" t="s">
        <v>166</v>
      </c>
      <c r="L16" s="28" t="s">
        <v>227</v>
      </c>
      <c r="M16" s="29" t="s">
        <v>105</v>
      </c>
      <c r="N16" s="29" t="s">
        <v>105</v>
      </c>
      <c r="O16" s="29" t="s">
        <v>236</v>
      </c>
      <c r="P16" s="29" t="s">
        <v>236</v>
      </c>
      <c r="Q16" s="29" t="s">
        <v>236</v>
      </c>
      <c r="R16" s="29" t="s">
        <v>236</v>
      </c>
      <c r="S16" s="46">
        <v>0</v>
      </c>
      <c r="T16" s="46">
        <v>0</v>
      </c>
      <c r="U16" s="46">
        <v>3.2610000000000001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6">
        <v>0</v>
      </c>
      <c r="AB16" s="46">
        <v>0</v>
      </c>
      <c r="AC16" s="46">
        <v>0</v>
      </c>
      <c r="AD16" s="46">
        <v>0.128</v>
      </c>
      <c r="AF16" s="46">
        <f t="shared" si="0"/>
        <v>3.133</v>
      </c>
      <c r="AH16" s="46">
        <v>0</v>
      </c>
      <c r="AI16" s="46">
        <v>0</v>
      </c>
      <c r="AJ16" s="46">
        <v>10.619</v>
      </c>
      <c r="AK16" s="46">
        <v>0</v>
      </c>
      <c r="AL16" s="46">
        <v>0</v>
      </c>
      <c r="AM16" s="46">
        <v>0</v>
      </c>
      <c r="AN16" s="46">
        <v>0</v>
      </c>
      <c r="AO16" s="46">
        <v>0</v>
      </c>
      <c r="AP16" s="46">
        <v>0</v>
      </c>
      <c r="AQ16" s="46">
        <v>0</v>
      </c>
      <c r="AR16" s="46">
        <v>0</v>
      </c>
      <c r="AS16" s="46">
        <v>0.5</v>
      </c>
      <c r="AU16" s="46">
        <f t="shared" si="1"/>
        <v>10.119</v>
      </c>
      <c r="AW16" s="46">
        <f t="shared" si="2"/>
        <v>6.6259999999999994</v>
      </c>
    </row>
    <row r="17" spans="2:49" ht="30" x14ac:dyDescent="0.25">
      <c r="B17" s="29">
        <v>1</v>
      </c>
      <c r="C17" s="30" t="s">
        <v>131</v>
      </c>
      <c r="D17" s="30" t="s">
        <v>130</v>
      </c>
      <c r="E17" s="30" t="s">
        <v>131</v>
      </c>
      <c r="F17" s="30" t="s">
        <v>130</v>
      </c>
      <c r="G17" s="45">
        <v>1</v>
      </c>
      <c r="H17" s="30" t="s">
        <v>251</v>
      </c>
      <c r="I17" s="28" t="s">
        <v>273</v>
      </c>
      <c r="J17" s="27" t="s">
        <v>271</v>
      </c>
      <c r="K17" s="27" t="s">
        <v>255</v>
      </c>
      <c r="L17" s="28" t="s">
        <v>227</v>
      </c>
      <c r="M17" s="27" t="s">
        <v>105</v>
      </c>
      <c r="N17" s="29" t="s">
        <v>105</v>
      </c>
      <c r="O17" s="29" t="s">
        <v>236</v>
      </c>
      <c r="P17" s="29" t="s">
        <v>236</v>
      </c>
      <c r="Q17" s="29" t="s">
        <v>236</v>
      </c>
      <c r="R17" s="29" t="s">
        <v>236</v>
      </c>
      <c r="S17" s="46">
        <v>0</v>
      </c>
      <c r="T17" s="46">
        <v>0</v>
      </c>
      <c r="U17" s="46">
        <v>18.719000000000001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0</v>
      </c>
      <c r="AC17" s="46">
        <v>0</v>
      </c>
      <c r="AD17" s="46">
        <v>12.638999999999999</v>
      </c>
      <c r="AF17" s="46">
        <f t="shared" si="0"/>
        <v>6.0800000000000018</v>
      </c>
      <c r="AH17" s="46">
        <v>0</v>
      </c>
      <c r="AI17" s="46">
        <v>0</v>
      </c>
      <c r="AJ17" s="46">
        <v>33.103000000000002</v>
      </c>
      <c r="AK17" s="46">
        <v>0</v>
      </c>
      <c r="AL17" s="46">
        <v>0</v>
      </c>
      <c r="AM17" s="46">
        <v>0</v>
      </c>
      <c r="AN17" s="46">
        <v>0</v>
      </c>
      <c r="AO17" s="46">
        <v>0</v>
      </c>
      <c r="AP17" s="46">
        <v>0</v>
      </c>
      <c r="AQ17" s="46">
        <v>0</v>
      </c>
      <c r="AR17" s="46">
        <v>0</v>
      </c>
      <c r="AS17" s="46">
        <v>16.917000000000002</v>
      </c>
      <c r="AU17" s="46">
        <f t="shared" si="1"/>
        <v>16.186</v>
      </c>
      <c r="AW17" s="46">
        <f t="shared" si="2"/>
        <v>11.133000000000001</v>
      </c>
    </row>
    <row r="18" spans="2:49" ht="30" x14ac:dyDescent="0.25">
      <c r="B18" s="29">
        <v>1</v>
      </c>
      <c r="C18" s="30" t="s">
        <v>131</v>
      </c>
      <c r="D18" s="30" t="s">
        <v>130</v>
      </c>
      <c r="E18" s="30" t="s">
        <v>131</v>
      </c>
      <c r="F18" s="30" t="s">
        <v>130</v>
      </c>
      <c r="G18" s="45">
        <v>1</v>
      </c>
      <c r="H18" s="30" t="s">
        <v>252</v>
      </c>
      <c r="I18" s="28" t="s">
        <v>259</v>
      </c>
      <c r="J18" s="27" t="s">
        <v>272</v>
      </c>
      <c r="K18" s="27" t="s">
        <v>255</v>
      </c>
      <c r="L18" s="28" t="s">
        <v>227</v>
      </c>
      <c r="M18" s="29" t="s">
        <v>105</v>
      </c>
      <c r="N18" s="29" t="s">
        <v>105</v>
      </c>
      <c r="O18" s="29" t="s">
        <v>236</v>
      </c>
      <c r="P18" s="29" t="s">
        <v>236</v>
      </c>
      <c r="Q18" s="29" t="s">
        <v>236</v>
      </c>
      <c r="R18" s="29" t="s">
        <v>236</v>
      </c>
      <c r="S18" s="46">
        <v>0</v>
      </c>
      <c r="T18" s="46">
        <v>0</v>
      </c>
      <c r="U18" s="46">
        <v>8.4649999999999999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6">
        <v>0</v>
      </c>
      <c r="AD18" s="46">
        <v>0</v>
      </c>
      <c r="AF18" s="46">
        <f t="shared" si="0"/>
        <v>8.4649999999999999</v>
      </c>
      <c r="AH18" s="46">
        <v>0</v>
      </c>
      <c r="AI18" s="46">
        <v>0</v>
      </c>
      <c r="AJ18" s="46">
        <v>6.4539999999999997</v>
      </c>
      <c r="AK18" s="46">
        <v>0</v>
      </c>
      <c r="AL18" s="46">
        <v>0</v>
      </c>
      <c r="AM18" s="46">
        <v>0</v>
      </c>
      <c r="AN18" s="46">
        <v>0</v>
      </c>
      <c r="AO18" s="46">
        <v>0</v>
      </c>
      <c r="AP18" s="46">
        <v>0</v>
      </c>
      <c r="AQ18" s="46">
        <v>0</v>
      </c>
      <c r="AR18" s="46">
        <v>0</v>
      </c>
      <c r="AS18" s="46">
        <v>0</v>
      </c>
      <c r="AU18" s="46">
        <f t="shared" si="1"/>
        <v>6.4539999999999997</v>
      </c>
      <c r="AW18" s="46">
        <f t="shared" si="2"/>
        <v>7.4595000000000002</v>
      </c>
    </row>
    <row r="19" spans="2:49" ht="30" x14ac:dyDescent="0.25">
      <c r="B19" s="29">
        <v>1</v>
      </c>
      <c r="C19" s="30" t="s">
        <v>131</v>
      </c>
      <c r="D19" s="39" t="s">
        <v>130</v>
      </c>
      <c r="E19" s="30" t="s">
        <v>131</v>
      </c>
      <c r="F19" s="39" t="s">
        <v>247</v>
      </c>
      <c r="G19" s="45">
        <v>1</v>
      </c>
      <c r="H19" s="30" t="s">
        <v>253</v>
      </c>
      <c r="I19" s="28" t="s">
        <v>268</v>
      </c>
      <c r="J19" s="27" t="s">
        <v>269</v>
      </c>
      <c r="K19" s="27" t="s">
        <v>255</v>
      </c>
      <c r="L19" s="28" t="s">
        <v>227</v>
      </c>
      <c r="M19" s="29" t="s">
        <v>105</v>
      </c>
      <c r="N19" s="29" t="s">
        <v>105</v>
      </c>
      <c r="O19" s="29" t="s">
        <v>236</v>
      </c>
      <c r="P19" s="29" t="s">
        <v>236</v>
      </c>
      <c r="Q19" s="29" t="s">
        <v>236</v>
      </c>
      <c r="R19" s="29" t="s">
        <v>236</v>
      </c>
      <c r="S19" s="46">
        <v>0</v>
      </c>
      <c r="T19" s="46">
        <v>0</v>
      </c>
      <c r="U19" s="46">
        <v>0.19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4.3999999999999997E-2</v>
      </c>
      <c r="AF19" s="46">
        <f t="shared" si="0"/>
        <v>0.14600000000000002</v>
      </c>
      <c r="AH19" s="46">
        <v>0</v>
      </c>
      <c r="AI19" s="46">
        <v>0</v>
      </c>
      <c r="AJ19" s="46">
        <v>0.83</v>
      </c>
      <c r="AK19" s="46">
        <v>0</v>
      </c>
      <c r="AL19" s="46">
        <v>0</v>
      </c>
      <c r="AM19" s="46">
        <v>0</v>
      </c>
      <c r="AN19" s="46">
        <v>0</v>
      </c>
      <c r="AO19" s="46">
        <v>0</v>
      </c>
      <c r="AP19" s="46">
        <v>0</v>
      </c>
      <c r="AQ19" s="46">
        <v>0</v>
      </c>
      <c r="AR19" s="46">
        <v>0</v>
      </c>
      <c r="AS19" s="46">
        <v>0.106</v>
      </c>
      <c r="AU19" s="46">
        <f t="shared" si="1"/>
        <v>0.72399999999999998</v>
      </c>
      <c r="AW19" s="46">
        <f t="shared" si="2"/>
        <v>0.435</v>
      </c>
    </row>
    <row r="20" spans="2:49" ht="30" x14ac:dyDescent="0.25">
      <c r="B20" s="29">
        <v>1</v>
      </c>
      <c r="C20" s="30" t="s">
        <v>131</v>
      </c>
      <c r="D20" s="30" t="s">
        <v>130</v>
      </c>
      <c r="E20" s="30" t="s">
        <v>131</v>
      </c>
      <c r="F20" s="30" t="s">
        <v>130</v>
      </c>
      <c r="G20" s="45">
        <v>1</v>
      </c>
      <c r="H20" s="30" t="s">
        <v>226</v>
      </c>
      <c r="I20" s="28" t="s">
        <v>92</v>
      </c>
      <c r="J20" s="27" t="s">
        <v>200</v>
      </c>
      <c r="K20" s="27" t="s">
        <v>166</v>
      </c>
      <c r="L20" s="28" t="s">
        <v>211</v>
      </c>
      <c r="M20" s="29" t="s">
        <v>13</v>
      </c>
      <c r="N20" s="29" t="s">
        <v>13</v>
      </c>
      <c r="O20" s="29" t="s">
        <v>236</v>
      </c>
      <c r="P20" s="29" t="s">
        <v>236</v>
      </c>
      <c r="Q20" s="29" t="s">
        <v>236</v>
      </c>
      <c r="R20" s="29" t="s">
        <v>236</v>
      </c>
      <c r="S20" s="46">
        <v>84.3</v>
      </c>
      <c r="T20" s="46">
        <v>0</v>
      </c>
      <c r="U20" s="46">
        <v>33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6">
        <v>0</v>
      </c>
      <c r="AD20" s="46">
        <v>1.4350000000000001</v>
      </c>
      <c r="AF20" s="46">
        <f t="shared" si="0"/>
        <v>115.86499999999999</v>
      </c>
      <c r="AH20" s="46">
        <v>74.2</v>
      </c>
      <c r="AI20" s="46">
        <v>0</v>
      </c>
      <c r="AJ20" s="46">
        <v>24.8</v>
      </c>
      <c r="AK20" s="46">
        <v>0</v>
      </c>
      <c r="AL20" s="46"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1.0780000000000001</v>
      </c>
      <c r="AU20" s="46">
        <f t="shared" si="1"/>
        <v>97.921999999999997</v>
      </c>
      <c r="AW20" s="46">
        <f t="shared" si="2"/>
        <v>106.89349999999999</v>
      </c>
    </row>
    <row r="21" spans="2:49" ht="30" x14ac:dyDescent="0.25">
      <c r="B21" s="29">
        <v>1</v>
      </c>
      <c r="C21" s="30" t="s">
        <v>131</v>
      </c>
      <c r="D21" s="30" t="s">
        <v>130</v>
      </c>
      <c r="E21" s="30" t="s">
        <v>131</v>
      </c>
      <c r="F21" s="30" t="s">
        <v>130</v>
      </c>
      <c r="G21" s="45">
        <v>1</v>
      </c>
      <c r="H21" s="30" t="s">
        <v>233</v>
      </c>
      <c r="I21" s="28" t="s">
        <v>234</v>
      </c>
      <c r="J21" s="27" t="s">
        <v>249</v>
      </c>
      <c r="K21" s="27" t="s">
        <v>307</v>
      </c>
      <c r="L21" s="28" t="s">
        <v>235</v>
      </c>
      <c r="M21" s="29" t="s">
        <v>105</v>
      </c>
      <c r="N21" s="29" t="s">
        <v>13</v>
      </c>
      <c r="O21" s="29" t="s">
        <v>236</v>
      </c>
      <c r="P21" s="29" t="s">
        <v>236</v>
      </c>
      <c r="Q21" s="29" t="s">
        <v>236</v>
      </c>
      <c r="R21" s="29" t="s">
        <v>236</v>
      </c>
      <c r="S21" s="46">
        <v>0</v>
      </c>
      <c r="T21" s="46">
        <v>0.1</v>
      </c>
      <c r="U21" s="46">
        <v>1.359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0.8</v>
      </c>
      <c r="AF21" s="46">
        <f t="shared" si="0"/>
        <v>0.65900000000000003</v>
      </c>
      <c r="AH21" s="46">
        <v>0</v>
      </c>
      <c r="AI21" s="46">
        <v>0.1</v>
      </c>
      <c r="AJ21" s="46">
        <v>2.8889999999999998</v>
      </c>
      <c r="AK21" s="46">
        <v>0</v>
      </c>
      <c r="AL21" s="46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0.12298000000000001</v>
      </c>
      <c r="AS21" s="46">
        <v>1.2969999999999999</v>
      </c>
      <c r="AU21" s="46">
        <f t="shared" si="1"/>
        <v>1.5690199999999999</v>
      </c>
      <c r="AW21" s="46">
        <f>AVERAGE(AF21,AU21)</f>
        <v>1.1140099999999999</v>
      </c>
    </row>
    <row r="22" spans="2:49" ht="30" x14ac:dyDescent="0.25">
      <c r="B22" s="32">
        <v>1</v>
      </c>
      <c r="C22" s="33" t="s">
        <v>131</v>
      </c>
      <c r="D22" s="33" t="s">
        <v>130</v>
      </c>
      <c r="E22" s="33" t="s">
        <v>131</v>
      </c>
      <c r="F22" s="33" t="s">
        <v>130</v>
      </c>
      <c r="G22" s="47">
        <v>1</v>
      </c>
      <c r="H22" s="33" t="s">
        <v>93</v>
      </c>
      <c r="I22" s="35" t="s">
        <v>95</v>
      </c>
      <c r="J22" s="34" t="s">
        <v>201</v>
      </c>
      <c r="K22" s="34" t="s">
        <v>167</v>
      </c>
      <c r="L22" s="35" t="s">
        <v>94</v>
      </c>
      <c r="M22" s="32" t="s">
        <v>13</v>
      </c>
      <c r="N22" s="32" t="s">
        <v>13</v>
      </c>
      <c r="O22" s="32">
        <v>0</v>
      </c>
      <c r="P22" s="32">
        <v>2</v>
      </c>
      <c r="Q22" s="32" t="s">
        <v>131</v>
      </c>
      <c r="R22" s="32" t="s">
        <v>246</v>
      </c>
      <c r="S22" s="48">
        <v>0</v>
      </c>
      <c r="T22" s="48">
        <v>23.853999999999999</v>
      </c>
      <c r="U22" s="48">
        <v>4.7</v>
      </c>
      <c r="V22" s="48">
        <v>542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F22" s="46">
        <f t="shared" si="0"/>
        <v>33.953620799999996</v>
      </c>
      <c r="AH22" s="48">
        <v>0</v>
      </c>
      <c r="AI22" s="48">
        <v>21.048999999999999</v>
      </c>
      <c r="AJ22" s="48">
        <v>4.5279999999999996</v>
      </c>
      <c r="AK22" s="48">
        <v>1600</v>
      </c>
      <c r="AL22" s="48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U22" s="46">
        <f t="shared" si="1"/>
        <v>41.516840000000002</v>
      </c>
      <c r="AW22" s="46">
        <f t="shared" si="2"/>
        <v>37.735230399999999</v>
      </c>
    </row>
    <row r="23" spans="2:49" ht="60" x14ac:dyDescent="0.25">
      <c r="B23" s="32">
        <v>1</v>
      </c>
      <c r="C23" s="33" t="s">
        <v>314</v>
      </c>
      <c r="D23" s="33" t="s">
        <v>318</v>
      </c>
      <c r="E23" s="33" t="s">
        <v>131</v>
      </c>
      <c r="F23" s="33" t="s">
        <v>130</v>
      </c>
      <c r="G23" s="47" t="s">
        <v>319</v>
      </c>
      <c r="H23" s="33" t="s">
        <v>277</v>
      </c>
      <c r="I23" s="35" t="s">
        <v>243</v>
      </c>
      <c r="J23" s="34" t="s">
        <v>278</v>
      </c>
      <c r="K23" s="34" t="s">
        <v>242</v>
      </c>
      <c r="L23" s="35" t="s">
        <v>94</v>
      </c>
      <c r="M23" s="32" t="s">
        <v>236</v>
      </c>
      <c r="N23" s="32" t="s">
        <v>13</v>
      </c>
      <c r="O23" s="32">
        <v>2</v>
      </c>
      <c r="P23" s="32">
        <v>2</v>
      </c>
      <c r="Q23" s="32" t="s">
        <v>131</v>
      </c>
      <c r="R23" s="32" t="s">
        <v>244</v>
      </c>
      <c r="S23" s="48">
        <v>9.5666666666666664</v>
      </c>
      <c r="T23" s="48">
        <v>0</v>
      </c>
      <c r="U23" s="48">
        <v>4.0970000000000004</v>
      </c>
      <c r="V23" s="48">
        <v>1187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F23" s="46">
        <f t="shared" si="0"/>
        <v>25.489035466666667</v>
      </c>
      <c r="AH23" s="48">
        <v>9.2947222222222212</v>
      </c>
      <c r="AI23" s="48">
        <v>0</v>
      </c>
      <c r="AJ23" s="48">
        <v>3.26</v>
      </c>
      <c r="AK23" s="48">
        <v>1040</v>
      </c>
      <c r="AL23" s="48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0</v>
      </c>
      <c r="AU23" s="46">
        <f t="shared" si="1"/>
        <v>22.915618222222221</v>
      </c>
      <c r="AW23" s="46">
        <f>AVERAGE(AF23,AU23)</f>
        <v>24.202326844444443</v>
      </c>
    </row>
    <row r="24" spans="2:49" x14ac:dyDescent="0.25">
      <c r="B24" s="29">
        <v>1</v>
      </c>
      <c r="C24" s="30" t="s">
        <v>131</v>
      </c>
      <c r="D24" s="30" t="s">
        <v>130</v>
      </c>
      <c r="E24" s="30" t="s">
        <v>131</v>
      </c>
      <c r="F24" s="30" t="s">
        <v>130</v>
      </c>
      <c r="G24" s="45">
        <v>1</v>
      </c>
      <c r="H24" s="30" t="s">
        <v>39</v>
      </c>
      <c r="I24" s="28" t="s">
        <v>38</v>
      </c>
      <c r="J24" s="27" t="s">
        <v>176</v>
      </c>
      <c r="K24" s="27" t="s">
        <v>166</v>
      </c>
      <c r="L24" s="28" t="s">
        <v>40</v>
      </c>
      <c r="M24" s="29" t="s">
        <v>13</v>
      </c>
      <c r="N24" s="29" t="s">
        <v>13</v>
      </c>
      <c r="O24" s="29" t="s">
        <v>236</v>
      </c>
      <c r="P24" s="29" t="s">
        <v>236</v>
      </c>
      <c r="Q24" s="29" t="s">
        <v>236</v>
      </c>
      <c r="R24" s="29" t="s">
        <v>236</v>
      </c>
      <c r="S24" s="46">
        <v>35.827222222222225</v>
      </c>
      <c r="T24" s="46">
        <v>0</v>
      </c>
      <c r="U24" s="46">
        <v>4.0919999999999996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F24" s="46">
        <f t="shared" si="0"/>
        <v>39.919222222222224</v>
      </c>
      <c r="AH24" s="46">
        <v>21.218611111111112</v>
      </c>
      <c r="AI24" s="46">
        <v>0</v>
      </c>
      <c r="AJ24" s="46">
        <v>3.4</v>
      </c>
      <c r="AK24" s="46">
        <v>0</v>
      </c>
      <c r="AL24" s="46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U24" s="46">
        <f t="shared" si="1"/>
        <v>24.618611111111111</v>
      </c>
      <c r="AW24" s="46">
        <f t="shared" si="2"/>
        <v>32.268916666666669</v>
      </c>
    </row>
    <row r="25" spans="2:49" x14ac:dyDescent="0.25">
      <c r="B25" s="29">
        <v>1</v>
      </c>
      <c r="C25" s="30" t="s">
        <v>131</v>
      </c>
      <c r="D25" s="30" t="s">
        <v>130</v>
      </c>
      <c r="E25" s="30" t="s">
        <v>301</v>
      </c>
      <c r="F25" s="30">
        <v>18152805</v>
      </c>
      <c r="G25" s="45">
        <v>1</v>
      </c>
      <c r="H25" s="30" t="s">
        <v>300</v>
      </c>
      <c r="I25" s="28" t="s">
        <v>297</v>
      </c>
      <c r="J25" s="27" t="s">
        <v>299</v>
      </c>
      <c r="K25" s="27" t="s">
        <v>255</v>
      </c>
      <c r="L25" s="28" t="s">
        <v>298</v>
      </c>
      <c r="M25" s="29" t="s">
        <v>236</v>
      </c>
      <c r="N25" s="29" t="s">
        <v>13</v>
      </c>
      <c r="O25" s="29" t="s">
        <v>236</v>
      </c>
      <c r="P25" s="29" t="s">
        <v>236</v>
      </c>
      <c r="Q25" s="29" t="s">
        <v>236</v>
      </c>
      <c r="R25" s="29" t="s">
        <v>236</v>
      </c>
      <c r="S25" s="46">
        <v>64.722222222222214</v>
      </c>
      <c r="T25" s="46">
        <v>0</v>
      </c>
      <c r="U25" s="46">
        <v>8.6690000000000005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F25" s="46">
        <f t="shared" si="0"/>
        <v>73.391222222222211</v>
      </c>
      <c r="AH25" s="46">
        <v>62.5</v>
      </c>
      <c r="AI25" s="46">
        <v>0</v>
      </c>
      <c r="AJ25" s="46">
        <v>9.0259999999999998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46">
        <v>0</v>
      </c>
      <c r="AU25" s="46">
        <f t="shared" si="1"/>
        <v>71.525999999999996</v>
      </c>
      <c r="AW25" s="46">
        <f>AVERAGE(AF25,AU25)</f>
        <v>72.458611111111111</v>
      </c>
    </row>
    <row r="26" spans="2:49" x14ac:dyDescent="0.25">
      <c r="B26" s="29">
        <v>1</v>
      </c>
      <c r="C26" s="30" t="s">
        <v>131</v>
      </c>
      <c r="D26" s="30" t="s">
        <v>130</v>
      </c>
      <c r="E26" s="30" t="s">
        <v>131</v>
      </c>
      <c r="F26" s="30" t="s">
        <v>130</v>
      </c>
      <c r="G26" s="45">
        <v>1</v>
      </c>
      <c r="H26" s="30" t="s">
        <v>239</v>
      </c>
      <c r="I26" s="28" t="s">
        <v>240</v>
      </c>
      <c r="J26" s="27" t="s">
        <v>248</v>
      </c>
      <c r="K26" s="27" t="s">
        <v>307</v>
      </c>
      <c r="L26" s="28" t="s">
        <v>320</v>
      </c>
      <c r="M26" s="29" t="s">
        <v>105</v>
      </c>
      <c r="N26" s="29" t="s">
        <v>13</v>
      </c>
      <c r="O26" s="29" t="s">
        <v>236</v>
      </c>
      <c r="P26" s="29" t="s">
        <v>236</v>
      </c>
      <c r="Q26" s="29" t="s">
        <v>236</v>
      </c>
      <c r="R26" s="29" t="s">
        <v>236</v>
      </c>
      <c r="S26" s="46">
        <v>0</v>
      </c>
      <c r="T26" s="46">
        <v>20.46</v>
      </c>
      <c r="U26" s="46">
        <v>25.19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18.559999999999999</v>
      </c>
      <c r="AD26" s="46">
        <v>5.0720000000000001</v>
      </c>
      <c r="AF26" s="46">
        <f t="shared" si="0"/>
        <v>22.018000000000008</v>
      </c>
      <c r="AH26" s="46">
        <v>0</v>
      </c>
      <c r="AI26" s="46">
        <v>25.332999999999998</v>
      </c>
      <c r="AJ26" s="46">
        <v>23.4</v>
      </c>
      <c r="AK26" s="46">
        <v>0</v>
      </c>
      <c r="AL26" s="46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0</v>
      </c>
      <c r="AR26" s="46">
        <v>22.886900000000001</v>
      </c>
      <c r="AS26" s="46">
        <v>5.3330000000000002</v>
      </c>
      <c r="AU26" s="46">
        <f t="shared" si="1"/>
        <v>20.513099999999994</v>
      </c>
      <c r="AW26" s="46">
        <f>AVERAGE(AF26,AU26)</f>
        <v>21.265550000000001</v>
      </c>
    </row>
    <row r="27" spans="2:49" ht="30" x14ac:dyDescent="0.25">
      <c r="B27" s="29">
        <v>1</v>
      </c>
      <c r="C27" s="30" t="s">
        <v>131</v>
      </c>
      <c r="D27" s="30" t="s">
        <v>130</v>
      </c>
      <c r="E27" s="30" t="s">
        <v>131</v>
      </c>
      <c r="F27" s="30" t="s">
        <v>130</v>
      </c>
      <c r="G27" s="45">
        <v>1</v>
      </c>
      <c r="H27" s="30" t="s">
        <v>225</v>
      </c>
      <c r="I27" s="28" t="s">
        <v>236</v>
      </c>
      <c r="J27" s="27" t="s">
        <v>236</v>
      </c>
      <c r="K27" s="27" t="s">
        <v>241</v>
      </c>
      <c r="L27" s="28" t="s">
        <v>225</v>
      </c>
      <c r="M27" s="29" t="s">
        <v>236</v>
      </c>
      <c r="N27" s="29" t="s">
        <v>236</v>
      </c>
      <c r="O27" s="29" t="s">
        <v>236</v>
      </c>
      <c r="P27" s="29" t="s">
        <v>236</v>
      </c>
      <c r="Q27" s="29" t="s">
        <v>236</v>
      </c>
      <c r="R27" s="29" t="s">
        <v>236</v>
      </c>
      <c r="S27" s="46">
        <v>0</v>
      </c>
      <c r="T27" s="46">
        <v>0</v>
      </c>
      <c r="U27" s="46">
        <v>763.07399999999996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6">
        <v>0</v>
      </c>
      <c r="AD27" s="46">
        <v>0</v>
      </c>
      <c r="AF27" s="46">
        <f t="shared" si="0"/>
        <v>763.07399999999996</v>
      </c>
      <c r="AH27" s="46">
        <v>0</v>
      </c>
      <c r="AI27" s="46">
        <v>0</v>
      </c>
      <c r="AJ27" s="46">
        <v>764.71699999999998</v>
      </c>
      <c r="AK27" s="46">
        <v>0</v>
      </c>
      <c r="AL27" s="46"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46">
        <v>0</v>
      </c>
      <c r="AU27" s="46">
        <f t="shared" si="1"/>
        <v>764.71699999999998</v>
      </c>
      <c r="AW27" s="46">
        <f t="shared" si="2"/>
        <v>763.89549999999997</v>
      </c>
    </row>
    <row r="28" spans="2:49" ht="45" x14ac:dyDescent="0.25">
      <c r="B28" s="29">
        <v>1</v>
      </c>
      <c r="C28" s="30" t="s">
        <v>131</v>
      </c>
      <c r="D28" s="30" t="s">
        <v>130</v>
      </c>
      <c r="E28" s="30" t="s">
        <v>131</v>
      </c>
      <c r="F28" s="30" t="s">
        <v>130</v>
      </c>
      <c r="G28" s="45">
        <v>1</v>
      </c>
      <c r="H28" s="30" t="s">
        <v>312</v>
      </c>
      <c r="I28" s="28" t="s">
        <v>274</v>
      </c>
      <c r="J28" s="27" t="s">
        <v>275</v>
      </c>
      <c r="K28" s="27" t="s">
        <v>166</v>
      </c>
      <c r="L28" s="28" t="s">
        <v>276</v>
      </c>
      <c r="M28" s="29" t="s">
        <v>105</v>
      </c>
      <c r="N28" s="29" t="s">
        <v>13</v>
      </c>
      <c r="O28" s="29" t="s">
        <v>236</v>
      </c>
      <c r="P28" s="29" t="s">
        <v>236</v>
      </c>
      <c r="Q28" s="29" t="s">
        <v>236</v>
      </c>
      <c r="R28" s="29" t="s">
        <v>236</v>
      </c>
      <c r="S28" s="46">
        <v>0</v>
      </c>
      <c r="T28" s="46">
        <v>0</v>
      </c>
      <c r="U28" s="46">
        <v>3.0609999999999999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1.0760000000000001</v>
      </c>
      <c r="AF28" s="46">
        <f t="shared" si="0"/>
        <v>1.9849999999999999</v>
      </c>
      <c r="AH28" s="46">
        <v>0</v>
      </c>
      <c r="AI28" s="46">
        <v>0</v>
      </c>
      <c r="AJ28" s="46">
        <v>1.873</v>
      </c>
      <c r="AK28" s="46">
        <v>0</v>
      </c>
      <c r="AL28" s="46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0.50800000000000001</v>
      </c>
      <c r="AU28" s="46">
        <f t="shared" si="1"/>
        <v>1.365</v>
      </c>
      <c r="AW28" s="46">
        <f t="shared" si="2"/>
        <v>1.6749999999999998</v>
      </c>
    </row>
    <row r="29" spans="2:49" ht="30" x14ac:dyDescent="0.25">
      <c r="B29" s="29">
        <v>1</v>
      </c>
      <c r="C29" s="30" t="s">
        <v>131</v>
      </c>
      <c r="D29" s="30" t="s">
        <v>130</v>
      </c>
      <c r="E29" s="30" t="s">
        <v>302</v>
      </c>
      <c r="F29" s="30">
        <v>46276262</v>
      </c>
      <c r="G29" s="45">
        <v>1</v>
      </c>
      <c r="H29" s="30" t="s">
        <v>258</v>
      </c>
      <c r="I29" s="28" t="s">
        <v>257</v>
      </c>
      <c r="J29" s="27" t="s">
        <v>266</v>
      </c>
      <c r="K29" s="27" t="s">
        <v>255</v>
      </c>
      <c r="L29" s="28" t="s">
        <v>321</v>
      </c>
      <c r="M29" s="29" t="s">
        <v>105</v>
      </c>
      <c r="N29" s="29"/>
      <c r="O29" s="29" t="s">
        <v>236</v>
      </c>
      <c r="P29" s="29" t="s">
        <v>236</v>
      </c>
      <c r="Q29" s="29" t="s">
        <v>236</v>
      </c>
      <c r="R29" s="29" t="s">
        <v>236</v>
      </c>
      <c r="S29" s="46">
        <v>16.111111111111111</v>
      </c>
      <c r="T29" s="46">
        <v>1.3220000000000001</v>
      </c>
      <c r="U29" s="46">
        <v>1.4039999999999999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16.111111111111111</v>
      </c>
      <c r="AC29" s="46">
        <v>1.3220000000000001</v>
      </c>
      <c r="AD29" s="46">
        <v>1.4039999999999999</v>
      </c>
      <c r="AF29" s="46">
        <f t="shared" si="0"/>
        <v>0</v>
      </c>
      <c r="AH29" s="46">
        <v>15.555555555555555</v>
      </c>
      <c r="AI29" s="46">
        <v>0</v>
      </c>
      <c r="AJ29" s="46">
        <v>1.3220000000000001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15.555555555555555</v>
      </c>
      <c r="AR29" s="46">
        <v>0</v>
      </c>
      <c r="AS29" s="46">
        <v>1.3220000000000001</v>
      </c>
      <c r="AU29" s="46">
        <f t="shared" si="1"/>
        <v>0</v>
      </c>
      <c r="AW29" s="46">
        <f t="shared" si="2"/>
        <v>0</v>
      </c>
    </row>
    <row r="30" spans="2:49" ht="30" x14ac:dyDescent="0.25">
      <c r="B30" s="29">
        <v>1</v>
      </c>
      <c r="C30" s="30" t="s">
        <v>131</v>
      </c>
      <c r="D30" s="30" t="s">
        <v>130</v>
      </c>
      <c r="E30" s="30" t="s">
        <v>131</v>
      </c>
      <c r="F30" s="30" t="s">
        <v>130</v>
      </c>
      <c r="G30" s="45">
        <v>1</v>
      </c>
      <c r="H30" s="30" t="s">
        <v>260</v>
      </c>
      <c r="I30" s="28" t="s">
        <v>261</v>
      </c>
      <c r="J30" s="27" t="s">
        <v>267</v>
      </c>
      <c r="K30" s="27" t="s">
        <v>255</v>
      </c>
      <c r="L30" s="28" t="s">
        <v>262</v>
      </c>
      <c r="M30" s="29" t="s">
        <v>105</v>
      </c>
      <c r="N30" s="29" t="s">
        <v>105</v>
      </c>
      <c r="O30" s="29" t="s">
        <v>236</v>
      </c>
      <c r="P30" s="29" t="s">
        <v>236</v>
      </c>
      <c r="Q30" s="29" t="s">
        <v>236</v>
      </c>
      <c r="R30" s="29" t="s">
        <v>236</v>
      </c>
      <c r="S30" s="46">
        <v>0</v>
      </c>
      <c r="T30" s="46">
        <v>0</v>
      </c>
      <c r="U30" s="46">
        <v>3.2090000000000001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F30" s="46">
        <f t="shared" si="0"/>
        <v>3.2090000000000001</v>
      </c>
      <c r="AH30" s="46">
        <v>0</v>
      </c>
      <c r="AI30" s="46">
        <v>0</v>
      </c>
      <c r="AJ30" s="46">
        <v>3.5390000000000001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U30" s="46">
        <f t="shared" si="1"/>
        <v>3.5390000000000001</v>
      </c>
      <c r="AW30" s="46">
        <f t="shared" si="2"/>
        <v>3.3740000000000001</v>
      </c>
    </row>
    <row r="31" spans="2:49" x14ac:dyDescent="0.25">
      <c r="B31" s="43"/>
      <c r="C31" s="40"/>
      <c r="D31" s="40"/>
      <c r="E31" s="40"/>
      <c r="F31" s="40"/>
      <c r="G31" s="49"/>
      <c r="H31" s="40"/>
      <c r="I31" s="42"/>
      <c r="J31" s="41"/>
      <c r="K31" s="41"/>
      <c r="L31" s="42"/>
      <c r="M31" s="43"/>
      <c r="N31" s="43"/>
      <c r="O31" s="43"/>
      <c r="P31" s="43"/>
      <c r="Q31" s="43"/>
      <c r="R31" s="43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1"/>
      <c r="AF31" s="50"/>
      <c r="AG31" s="51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1"/>
      <c r="AU31" s="50"/>
      <c r="AV31" s="51"/>
      <c r="AW31" s="50"/>
    </row>
    <row r="32" spans="2:49" ht="60" x14ac:dyDescent="0.25">
      <c r="B32" s="29">
        <v>2</v>
      </c>
      <c r="C32" s="30" t="s">
        <v>131</v>
      </c>
      <c r="D32" s="30" t="s">
        <v>130</v>
      </c>
      <c r="E32" s="30" t="s">
        <v>144</v>
      </c>
      <c r="F32" s="30" t="s">
        <v>145</v>
      </c>
      <c r="G32" s="45">
        <v>1</v>
      </c>
      <c r="H32" s="30" t="s">
        <v>48</v>
      </c>
      <c r="I32" s="28" t="s">
        <v>49</v>
      </c>
      <c r="J32" s="27" t="s">
        <v>171</v>
      </c>
      <c r="K32" s="27" t="s">
        <v>166</v>
      </c>
      <c r="L32" s="28" t="s">
        <v>148</v>
      </c>
      <c r="M32" s="29" t="s">
        <v>105</v>
      </c>
      <c r="N32" s="29" t="s">
        <v>13</v>
      </c>
      <c r="O32" s="29">
        <v>7</v>
      </c>
      <c r="P32" s="29">
        <v>0</v>
      </c>
      <c r="Q32" s="29" t="s">
        <v>131</v>
      </c>
      <c r="R32" s="29" t="s">
        <v>144</v>
      </c>
      <c r="S32" s="46">
        <v>265.63333333333333</v>
      </c>
      <c r="T32" s="46">
        <v>0</v>
      </c>
      <c r="U32" s="46">
        <v>136</v>
      </c>
      <c r="V32" s="46">
        <v>918.64</v>
      </c>
      <c r="W32" s="46">
        <v>4218.01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F32" s="46">
        <f t="shared" si="0"/>
        <v>449.25344366933331</v>
      </c>
      <c r="AH32" s="46">
        <v>268.36666666666667</v>
      </c>
      <c r="AI32" s="46">
        <v>0</v>
      </c>
      <c r="AJ32" s="46">
        <v>141.44</v>
      </c>
      <c r="AK32" s="46">
        <v>889.87</v>
      </c>
      <c r="AL32" s="46">
        <v>4704.8500000000004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U32" s="46">
        <f t="shared" si="1"/>
        <v>461.58013955466669</v>
      </c>
      <c r="AW32" s="46">
        <f>AVERAGE(AF32,AU32)</f>
        <v>455.416791612</v>
      </c>
    </row>
    <row r="33" spans="2:49" ht="45" x14ac:dyDescent="0.25">
      <c r="B33" s="29">
        <v>2</v>
      </c>
      <c r="C33" s="30" t="s">
        <v>131</v>
      </c>
      <c r="D33" s="30" t="s">
        <v>130</v>
      </c>
      <c r="E33" s="30" t="s">
        <v>144</v>
      </c>
      <c r="F33" s="30" t="s">
        <v>145</v>
      </c>
      <c r="G33" s="45">
        <v>1</v>
      </c>
      <c r="H33" s="30" t="s">
        <v>51</v>
      </c>
      <c r="I33" s="28" t="s">
        <v>52</v>
      </c>
      <c r="J33" s="27" t="s">
        <v>172</v>
      </c>
      <c r="K33" s="27" t="s">
        <v>166</v>
      </c>
      <c r="L33" s="28" t="s">
        <v>147</v>
      </c>
      <c r="M33" s="29" t="s">
        <v>105</v>
      </c>
      <c r="N33" s="29" t="s">
        <v>13</v>
      </c>
      <c r="O33" s="29" t="s">
        <v>236</v>
      </c>
      <c r="P33" s="29" t="s">
        <v>236</v>
      </c>
      <c r="Q33" s="29" t="s">
        <v>236</v>
      </c>
      <c r="R33" s="29" t="s">
        <v>236</v>
      </c>
      <c r="S33" s="46">
        <v>409.79999999999995</v>
      </c>
      <c r="T33" s="46">
        <v>0</v>
      </c>
      <c r="U33" s="46">
        <v>314.3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F33" s="46">
        <f t="shared" si="0"/>
        <v>724.09999999999991</v>
      </c>
      <c r="AH33" s="46">
        <v>416.53055555555557</v>
      </c>
      <c r="AI33" s="46">
        <v>0</v>
      </c>
      <c r="AJ33" s="46">
        <v>309.35599999999999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U33" s="46">
        <f t="shared" si="1"/>
        <v>725.88655555555556</v>
      </c>
      <c r="AW33" s="46">
        <f>AVERAGE(AF33,AU33)</f>
        <v>724.99327777777773</v>
      </c>
    </row>
    <row r="34" spans="2:49" x14ac:dyDescent="0.25">
      <c r="B34" s="43"/>
      <c r="C34" s="40"/>
      <c r="D34" s="40"/>
      <c r="E34" s="40"/>
      <c r="F34" s="40"/>
      <c r="G34" s="49"/>
      <c r="H34" s="40"/>
      <c r="I34" s="42"/>
      <c r="J34" s="41"/>
      <c r="K34" s="41"/>
      <c r="L34" s="42"/>
      <c r="M34" s="43"/>
      <c r="N34" s="43"/>
      <c r="O34" s="44"/>
      <c r="P34" s="44"/>
      <c r="Q34" s="44"/>
      <c r="R34" s="44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1"/>
      <c r="AF34" s="50"/>
      <c r="AG34" s="51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1"/>
      <c r="AU34" s="50"/>
      <c r="AV34" s="51"/>
      <c r="AW34" s="50"/>
    </row>
    <row r="35" spans="2:49" x14ac:dyDescent="0.25">
      <c r="B35" s="29">
        <v>3</v>
      </c>
      <c r="C35" s="30" t="s">
        <v>131</v>
      </c>
      <c r="D35" s="30" t="s">
        <v>130</v>
      </c>
      <c r="E35" s="30" t="s">
        <v>131</v>
      </c>
      <c r="F35" s="30" t="s">
        <v>130</v>
      </c>
      <c r="G35" s="45">
        <v>1</v>
      </c>
      <c r="H35" s="30" t="s">
        <v>29</v>
      </c>
      <c r="I35" s="28" t="s">
        <v>30</v>
      </c>
      <c r="J35" s="27" t="s">
        <v>174</v>
      </c>
      <c r="K35" s="27" t="s">
        <v>167</v>
      </c>
      <c r="L35" s="28" t="s">
        <v>31</v>
      </c>
      <c r="M35" s="29" t="s">
        <v>105</v>
      </c>
      <c r="N35" s="29" t="s">
        <v>13</v>
      </c>
      <c r="O35" s="29" t="s">
        <v>236</v>
      </c>
      <c r="P35" s="29" t="s">
        <v>236</v>
      </c>
      <c r="Q35" s="29" t="s">
        <v>236</v>
      </c>
      <c r="R35" s="29" t="s">
        <v>236</v>
      </c>
      <c r="S35" s="46">
        <v>30.416388888888886</v>
      </c>
      <c r="T35" s="46">
        <v>0</v>
      </c>
      <c r="U35" s="46">
        <v>16.838999999999999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29.943999999999999</v>
      </c>
      <c r="AC35" s="46">
        <v>0</v>
      </c>
      <c r="AD35" s="46">
        <v>16.463999999999999</v>
      </c>
      <c r="AF35" s="46">
        <f t="shared" si="0"/>
        <v>0.84738888888888653</v>
      </c>
      <c r="AH35" s="46">
        <v>28.733888888888885</v>
      </c>
      <c r="AI35" s="46">
        <v>0</v>
      </c>
      <c r="AJ35" s="46">
        <v>13.023999999999999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U35" s="46">
        <f t="shared" si="1"/>
        <v>41.757888888888886</v>
      </c>
      <c r="AW35" s="46">
        <f t="shared" ref="AW35:AW42" si="3">AVERAGE(AF35,AU35)</f>
        <v>21.302638888888886</v>
      </c>
    </row>
    <row r="36" spans="2:49" x14ac:dyDescent="0.25">
      <c r="B36" s="29">
        <v>3</v>
      </c>
      <c r="C36" s="30" t="s">
        <v>131</v>
      </c>
      <c r="D36" s="30" t="s">
        <v>130</v>
      </c>
      <c r="E36" s="30" t="s">
        <v>131</v>
      </c>
      <c r="F36" s="30" t="s">
        <v>130</v>
      </c>
      <c r="G36" s="45">
        <v>1</v>
      </c>
      <c r="H36" s="30" t="s">
        <v>32</v>
      </c>
      <c r="I36" s="28" t="s">
        <v>37</v>
      </c>
      <c r="J36" s="27" t="s">
        <v>175</v>
      </c>
      <c r="K36" s="27" t="s">
        <v>166</v>
      </c>
      <c r="L36" s="28" t="s">
        <v>31</v>
      </c>
      <c r="M36" s="29" t="s">
        <v>13</v>
      </c>
      <c r="N36" s="29" t="s">
        <v>13</v>
      </c>
      <c r="O36" s="29" t="s">
        <v>236</v>
      </c>
      <c r="P36" s="29" t="s">
        <v>236</v>
      </c>
      <c r="Q36" s="29" t="s">
        <v>236</v>
      </c>
      <c r="R36" s="29" t="s">
        <v>236</v>
      </c>
      <c r="S36" s="46">
        <v>341.24166666666667</v>
      </c>
      <c r="T36" s="46">
        <v>0</v>
      </c>
      <c r="U36" s="46">
        <v>11.685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336.08199999999999</v>
      </c>
      <c r="AC36" s="46">
        <v>0</v>
      </c>
      <c r="AD36" s="46">
        <v>11.465999999999999</v>
      </c>
      <c r="AF36" s="46">
        <f t="shared" si="0"/>
        <v>5.3786666666666747</v>
      </c>
      <c r="AH36" s="46">
        <v>304.25833333333333</v>
      </c>
      <c r="AI36" s="46">
        <v>0</v>
      </c>
      <c r="AJ36" s="46">
        <v>11.951000000000001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267.52</v>
      </c>
      <c r="AR36" s="46">
        <v>0</v>
      </c>
      <c r="AS36" s="46">
        <v>0</v>
      </c>
      <c r="AU36" s="46">
        <f t="shared" si="1"/>
        <v>48.689333333333366</v>
      </c>
      <c r="AW36" s="46">
        <f t="shared" si="3"/>
        <v>27.03400000000002</v>
      </c>
    </row>
    <row r="37" spans="2:49" x14ac:dyDescent="0.25">
      <c r="B37" s="29">
        <v>3</v>
      </c>
      <c r="C37" s="30" t="s">
        <v>131</v>
      </c>
      <c r="D37" s="30" t="s">
        <v>130</v>
      </c>
      <c r="E37" s="30" t="s">
        <v>131</v>
      </c>
      <c r="F37" s="30" t="s">
        <v>130</v>
      </c>
      <c r="G37" s="45">
        <v>1</v>
      </c>
      <c r="H37" s="30" t="s">
        <v>32</v>
      </c>
      <c r="I37" s="28" t="s">
        <v>41</v>
      </c>
      <c r="J37" s="27" t="s">
        <v>177</v>
      </c>
      <c r="K37" s="27" t="s">
        <v>166</v>
      </c>
      <c r="L37" s="28" t="s">
        <v>31</v>
      </c>
      <c r="M37" s="29" t="s">
        <v>13</v>
      </c>
      <c r="N37" s="29" t="s">
        <v>13</v>
      </c>
      <c r="O37" s="29" t="s">
        <v>236</v>
      </c>
      <c r="P37" s="29" t="s">
        <v>236</v>
      </c>
      <c r="Q37" s="29" t="s">
        <v>236</v>
      </c>
      <c r="R37" s="29" t="s">
        <v>236</v>
      </c>
      <c r="S37" s="46">
        <v>0</v>
      </c>
      <c r="T37" s="46">
        <v>51.316000000000003</v>
      </c>
      <c r="U37" s="46">
        <v>0.876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48.319000000000003</v>
      </c>
      <c r="AD37" s="46">
        <v>0.85799999999999998</v>
      </c>
      <c r="AF37" s="46">
        <f t="shared" si="0"/>
        <v>3.0150000000000006</v>
      </c>
      <c r="AH37" s="46">
        <v>0</v>
      </c>
      <c r="AI37" s="46">
        <v>52.9</v>
      </c>
      <c r="AJ37" s="46">
        <v>0.93700000000000006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32.1098</v>
      </c>
      <c r="AS37" s="46">
        <v>0</v>
      </c>
      <c r="AU37" s="46">
        <f t="shared" si="1"/>
        <v>21.727199999999996</v>
      </c>
      <c r="AW37" s="46">
        <f t="shared" si="3"/>
        <v>12.371099999999998</v>
      </c>
    </row>
    <row r="38" spans="2:49" x14ac:dyDescent="0.25">
      <c r="B38" s="29">
        <v>3</v>
      </c>
      <c r="C38" s="30" t="s">
        <v>131</v>
      </c>
      <c r="D38" s="30" t="s">
        <v>130</v>
      </c>
      <c r="E38" s="30" t="s">
        <v>131</v>
      </c>
      <c r="F38" s="30" t="s">
        <v>130</v>
      </c>
      <c r="G38" s="45">
        <v>1</v>
      </c>
      <c r="H38" s="30" t="s">
        <v>32</v>
      </c>
      <c r="I38" s="28" t="s">
        <v>285</v>
      </c>
      <c r="J38" s="27" t="s">
        <v>286</v>
      </c>
      <c r="K38" s="27" t="s">
        <v>166</v>
      </c>
      <c r="L38" s="28" t="s">
        <v>31</v>
      </c>
      <c r="M38" s="29" t="s">
        <v>105</v>
      </c>
      <c r="N38" s="29" t="s">
        <v>13</v>
      </c>
      <c r="O38" s="29" t="s">
        <v>236</v>
      </c>
      <c r="P38" s="29" t="s">
        <v>236</v>
      </c>
      <c r="Q38" s="29" t="s">
        <v>236</v>
      </c>
      <c r="R38" s="29" t="s">
        <v>236</v>
      </c>
      <c r="S38" s="46">
        <v>21.61611111111111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F38" s="46">
        <f t="shared" si="0"/>
        <v>21.61611111111111</v>
      </c>
      <c r="AH38" s="46">
        <v>17.999166666666664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U38" s="46">
        <f t="shared" si="1"/>
        <v>17.999166666666664</v>
      </c>
      <c r="AW38" s="46"/>
    </row>
    <row r="39" spans="2:49" x14ac:dyDescent="0.25">
      <c r="B39" s="29">
        <v>3</v>
      </c>
      <c r="C39" s="30" t="s">
        <v>131</v>
      </c>
      <c r="D39" s="30" t="s">
        <v>130</v>
      </c>
      <c r="E39" s="30" t="s">
        <v>131</v>
      </c>
      <c r="F39" s="30" t="s">
        <v>130</v>
      </c>
      <c r="G39" s="45">
        <v>1</v>
      </c>
      <c r="H39" s="30" t="s">
        <v>32</v>
      </c>
      <c r="I39" s="28" t="s">
        <v>82</v>
      </c>
      <c r="J39" s="27" t="s">
        <v>194</v>
      </c>
      <c r="K39" s="27" t="s">
        <v>166</v>
      </c>
      <c r="L39" s="28" t="s">
        <v>31</v>
      </c>
      <c r="M39" s="29" t="s">
        <v>13</v>
      </c>
      <c r="N39" s="29" t="s">
        <v>13</v>
      </c>
      <c r="O39" s="29" t="s">
        <v>236</v>
      </c>
      <c r="P39" s="29" t="s">
        <v>236</v>
      </c>
      <c r="Q39" s="29" t="s">
        <v>236</v>
      </c>
      <c r="R39" s="29" t="s">
        <v>236</v>
      </c>
      <c r="S39" s="46">
        <v>201.6</v>
      </c>
      <c r="T39" s="46">
        <v>0</v>
      </c>
      <c r="U39" s="46">
        <v>1.629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198.57599999999999</v>
      </c>
      <c r="AC39" s="46">
        <v>0</v>
      </c>
      <c r="AD39" s="46">
        <v>1.5960000000000001</v>
      </c>
      <c r="AF39" s="46">
        <f t="shared" si="0"/>
        <v>3.0569999999999879</v>
      </c>
      <c r="AH39" s="46">
        <v>191.4</v>
      </c>
      <c r="AI39" s="46">
        <v>0</v>
      </c>
      <c r="AJ39" s="46">
        <v>1.5069999999999999</v>
      </c>
      <c r="AK39" s="46">
        <v>0</v>
      </c>
      <c r="AL39" s="46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191.4</v>
      </c>
      <c r="AR39" s="46">
        <v>0</v>
      </c>
      <c r="AS39" s="46">
        <v>1.5069999999999999</v>
      </c>
      <c r="AU39" s="46">
        <f t="shared" si="1"/>
        <v>0</v>
      </c>
      <c r="AW39" s="46">
        <f t="shared" si="3"/>
        <v>1.528499999999994</v>
      </c>
    </row>
    <row r="40" spans="2:49" x14ac:dyDescent="0.25">
      <c r="B40" s="29">
        <v>3</v>
      </c>
      <c r="C40" s="30" t="s">
        <v>131</v>
      </c>
      <c r="D40" s="30" t="s">
        <v>130</v>
      </c>
      <c r="E40" s="30" t="s">
        <v>131</v>
      </c>
      <c r="F40" s="30" t="s">
        <v>130</v>
      </c>
      <c r="G40" s="45">
        <v>1</v>
      </c>
      <c r="H40" s="30" t="s">
        <v>32</v>
      </c>
      <c r="I40" s="28" t="s">
        <v>83</v>
      </c>
      <c r="J40" s="27" t="s">
        <v>195</v>
      </c>
      <c r="K40" s="27" t="s">
        <v>166</v>
      </c>
      <c r="L40" s="28" t="s">
        <v>31</v>
      </c>
      <c r="M40" s="29" t="s">
        <v>105</v>
      </c>
      <c r="N40" s="29" t="s">
        <v>13</v>
      </c>
      <c r="O40" s="29" t="s">
        <v>236</v>
      </c>
      <c r="P40" s="29" t="s">
        <v>236</v>
      </c>
      <c r="Q40" s="29" t="s">
        <v>236</v>
      </c>
      <c r="R40" s="29" t="s">
        <v>236</v>
      </c>
      <c r="S40" s="46">
        <v>197.4</v>
      </c>
      <c r="T40" s="46">
        <v>0</v>
      </c>
      <c r="U40" s="46">
        <v>1.403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194.43899999999999</v>
      </c>
      <c r="AC40" s="46">
        <v>0</v>
      </c>
      <c r="AD40" s="46">
        <v>1.3740000000000001</v>
      </c>
      <c r="AF40" s="46">
        <f t="shared" si="0"/>
        <v>2.9900000000000091</v>
      </c>
      <c r="AH40" s="46">
        <v>189.3</v>
      </c>
      <c r="AI40" s="46">
        <v>0</v>
      </c>
      <c r="AJ40" s="46">
        <v>1.329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189.3</v>
      </c>
      <c r="AR40" s="46">
        <v>0</v>
      </c>
      <c r="AS40" s="46">
        <v>1.329</v>
      </c>
      <c r="AU40" s="46">
        <f t="shared" si="1"/>
        <v>0</v>
      </c>
      <c r="AW40" s="46">
        <f t="shared" si="3"/>
        <v>1.4950000000000045</v>
      </c>
    </row>
    <row r="41" spans="2:49" x14ac:dyDescent="0.25">
      <c r="B41" s="29">
        <v>3</v>
      </c>
      <c r="C41" s="30" t="s">
        <v>131</v>
      </c>
      <c r="D41" s="30" t="s">
        <v>130</v>
      </c>
      <c r="E41" s="30" t="s">
        <v>131</v>
      </c>
      <c r="F41" s="30" t="s">
        <v>130</v>
      </c>
      <c r="G41" s="45">
        <v>1</v>
      </c>
      <c r="H41" s="30" t="s">
        <v>32</v>
      </c>
      <c r="I41" s="28" t="s">
        <v>84</v>
      </c>
      <c r="J41" s="27" t="s">
        <v>196</v>
      </c>
      <c r="K41" s="27" t="s">
        <v>166</v>
      </c>
      <c r="L41" s="28" t="s">
        <v>31</v>
      </c>
      <c r="M41" s="29" t="s">
        <v>13</v>
      </c>
      <c r="N41" s="29" t="s">
        <v>13</v>
      </c>
      <c r="O41" s="29" t="s">
        <v>236</v>
      </c>
      <c r="P41" s="29" t="s">
        <v>236</v>
      </c>
      <c r="Q41" s="29" t="s">
        <v>236</v>
      </c>
      <c r="R41" s="29" t="s">
        <v>236</v>
      </c>
      <c r="S41" s="46">
        <v>216.5</v>
      </c>
      <c r="T41" s="46">
        <v>0</v>
      </c>
      <c r="U41" s="46">
        <v>1.35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213.25</v>
      </c>
      <c r="AC41" s="46">
        <v>0</v>
      </c>
      <c r="AD41" s="46">
        <v>1.323</v>
      </c>
      <c r="AF41" s="46">
        <f t="shared" si="0"/>
        <v>3.2769999999999868</v>
      </c>
      <c r="AH41" s="46">
        <v>214.1</v>
      </c>
      <c r="AI41" s="46">
        <v>0</v>
      </c>
      <c r="AJ41" s="46">
        <v>1.458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213.05</v>
      </c>
      <c r="AR41" s="46">
        <v>0</v>
      </c>
      <c r="AS41" s="46">
        <v>1.458</v>
      </c>
      <c r="AU41" s="46">
        <f t="shared" si="1"/>
        <v>1.0499999999999829</v>
      </c>
      <c r="AW41" s="46">
        <f t="shared" si="3"/>
        <v>2.1634999999999849</v>
      </c>
    </row>
    <row r="42" spans="2:49" x14ac:dyDescent="0.25">
      <c r="B42" s="29">
        <v>3</v>
      </c>
      <c r="C42" s="30" t="s">
        <v>131</v>
      </c>
      <c r="D42" s="30" t="s">
        <v>130</v>
      </c>
      <c r="E42" s="30" t="s">
        <v>131</v>
      </c>
      <c r="F42" s="30" t="s">
        <v>130</v>
      </c>
      <c r="G42" s="45">
        <v>1</v>
      </c>
      <c r="H42" s="30" t="s">
        <v>32</v>
      </c>
      <c r="I42" s="28" t="s">
        <v>86</v>
      </c>
      <c r="J42" s="27" t="s">
        <v>198</v>
      </c>
      <c r="K42" s="27" t="s">
        <v>166</v>
      </c>
      <c r="L42" s="28" t="s">
        <v>31</v>
      </c>
      <c r="M42" s="29" t="s">
        <v>13</v>
      </c>
      <c r="N42" s="29" t="s">
        <v>13</v>
      </c>
      <c r="O42" s="29" t="s">
        <v>236</v>
      </c>
      <c r="P42" s="29" t="s">
        <v>236</v>
      </c>
      <c r="Q42" s="29" t="s">
        <v>236</v>
      </c>
      <c r="R42" s="29" t="s">
        <v>236</v>
      </c>
      <c r="S42" s="46">
        <v>106.2</v>
      </c>
      <c r="T42" s="46">
        <v>0</v>
      </c>
      <c r="U42" s="46">
        <v>0.874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104.607</v>
      </c>
      <c r="AC42" s="46">
        <v>0</v>
      </c>
      <c r="AD42" s="46">
        <v>0.85599999999999998</v>
      </c>
      <c r="AF42" s="46">
        <f t="shared" si="0"/>
        <v>1.6110000000000042</v>
      </c>
      <c r="AH42" s="46">
        <v>117.3</v>
      </c>
      <c r="AI42" s="46">
        <v>0</v>
      </c>
      <c r="AJ42" s="46">
        <v>2.1030000000000002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116.62</v>
      </c>
      <c r="AR42" s="46">
        <v>0</v>
      </c>
      <c r="AS42" s="46">
        <v>2.093</v>
      </c>
      <c r="AU42" s="46">
        <f t="shared" si="1"/>
        <v>0.68999999999998352</v>
      </c>
      <c r="AW42" s="46">
        <f t="shared" si="3"/>
        <v>1.1504999999999939</v>
      </c>
    </row>
    <row r="43" spans="2:49" ht="30" x14ac:dyDescent="0.25">
      <c r="B43" s="29">
        <v>3</v>
      </c>
      <c r="C43" s="30" t="s">
        <v>131</v>
      </c>
      <c r="D43" s="30" t="s">
        <v>130</v>
      </c>
      <c r="E43" s="30" t="s">
        <v>131</v>
      </c>
      <c r="F43" s="30" t="s">
        <v>130</v>
      </c>
      <c r="G43" s="45">
        <v>1</v>
      </c>
      <c r="H43" s="30" t="s">
        <v>32</v>
      </c>
      <c r="I43" s="28" t="s">
        <v>33</v>
      </c>
      <c r="J43" s="27" t="s">
        <v>169</v>
      </c>
      <c r="K43" s="27" t="s">
        <v>167</v>
      </c>
      <c r="L43" s="28" t="s">
        <v>146</v>
      </c>
      <c r="M43" s="29" t="s">
        <v>13</v>
      </c>
      <c r="N43" s="29" t="s">
        <v>13</v>
      </c>
      <c r="O43" s="29" t="s">
        <v>236</v>
      </c>
      <c r="P43" s="29" t="s">
        <v>236</v>
      </c>
      <c r="Q43" s="29" t="s">
        <v>236</v>
      </c>
      <c r="R43" s="29" t="s">
        <v>236</v>
      </c>
      <c r="S43" s="46">
        <v>38.537222222222226</v>
      </c>
      <c r="T43" s="46">
        <v>0</v>
      </c>
      <c r="U43" s="46">
        <v>2.871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37.922499999999999</v>
      </c>
      <c r="AC43" s="46">
        <v>0</v>
      </c>
      <c r="AD43" s="46">
        <v>2.8130000000000002</v>
      </c>
      <c r="AF43" s="46">
        <f t="shared" si="0"/>
        <v>0.67272222222222666</v>
      </c>
      <c r="AH43" s="46">
        <v>37.373333333333335</v>
      </c>
      <c r="AI43" s="46">
        <v>0</v>
      </c>
      <c r="AJ43" s="46">
        <v>2.169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37.24</v>
      </c>
      <c r="AR43" s="46">
        <v>0</v>
      </c>
      <c r="AS43" s="46">
        <v>0.441</v>
      </c>
      <c r="AU43" s="46">
        <f t="shared" si="1"/>
        <v>1.8613333333333273</v>
      </c>
      <c r="AW43" s="46">
        <f t="shared" ref="AW43:AW48" si="4">AVERAGE(AF43,AU43)</f>
        <v>1.267027777777777</v>
      </c>
    </row>
    <row r="44" spans="2:49" ht="30" x14ac:dyDescent="0.25">
      <c r="B44" s="29">
        <v>3</v>
      </c>
      <c r="C44" s="30" t="s">
        <v>131</v>
      </c>
      <c r="D44" s="30" t="s">
        <v>130</v>
      </c>
      <c r="E44" s="30" t="s">
        <v>131</v>
      </c>
      <c r="F44" s="30" t="s">
        <v>130</v>
      </c>
      <c r="G44" s="45">
        <v>1</v>
      </c>
      <c r="H44" s="30" t="s">
        <v>34</v>
      </c>
      <c r="I44" s="28" t="s">
        <v>36</v>
      </c>
      <c r="J44" s="27" t="s">
        <v>170</v>
      </c>
      <c r="K44" s="27" t="s">
        <v>167</v>
      </c>
      <c r="L44" s="28" t="s">
        <v>237</v>
      </c>
      <c r="M44" s="29" t="s">
        <v>13</v>
      </c>
      <c r="N44" s="29" t="s">
        <v>13</v>
      </c>
      <c r="O44" s="29" t="s">
        <v>236</v>
      </c>
      <c r="P44" s="29" t="s">
        <v>236</v>
      </c>
      <c r="Q44" s="29" t="s">
        <v>236</v>
      </c>
      <c r="R44" s="29" t="s">
        <v>236</v>
      </c>
      <c r="S44" s="46">
        <v>0</v>
      </c>
      <c r="T44" s="46">
        <v>181.10599999999999</v>
      </c>
      <c r="U44" s="46">
        <v>3.7429999999999999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181.10599999999999</v>
      </c>
      <c r="AD44" s="46">
        <v>3.6680000000000001</v>
      </c>
      <c r="AF44" s="46">
        <f t="shared" si="0"/>
        <v>7.4999999999988631E-2</v>
      </c>
      <c r="AH44" s="46">
        <v>0</v>
      </c>
      <c r="AI44" s="46">
        <v>181.83099999999999</v>
      </c>
      <c r="AJ44" s="46">
        <v>3.984</v>
      </c>
      <c r="AK44" s="46">
        <v>0</v>
      </c>
      <c r="AL44" s="46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181.83099999999999</v>
      </c>
      <c r="AS44" s="46">
        <v>3.984</v>
      </c>
      <c r="AU44" s="46">
        <f t="shared" si="1"/>
        <v>0</v>
      </c>
      <c r="AW44" s="46">
        <f t="shared" si="4"/>
        <v>3.7499999999994316E-2</v>
      </c>
    </row>
    <row r="45" spans="2:49" x14ac:dyDescent="0.25">
      <c r="B45" s="29">
        <v>3</v>
      </c>
      <c r="C45" s="30" t="s">
        <v>131</v>
      </c>
      <c r="D45" s="30" t="s">
        <v>130</v>
      </c>
      <c r="E45" s="30" t="s">
        <v>131</v>
      </c>
      <c r="F45" s="30" t="s">
        <v>130</v>
      </c>
      <c r="G45" s="45">
        <v>1</v>
      </c>
      <c r="H45" s="30" t="s">
        <v>32</v>
      </c>
      <c r="I45" s="28" t="s">
        <v>85</v>
      </c>
      <c r="J45" s="27" t="s">
        <v>197</v>
      </c>
      <c r="K45" s="27" t="s">
        <v>167</v>
      </c>
      <c r="L45" s="28" t="s">
        <v>31</v>
      </c>
      <c r="M45" s="29" t="s">
        <v>105</v>
      </c>
      <c r="N45" s="29" t="s">
        <v>13</v>
      </c>
      <c r="O45" s="29" t="s">
        <v>236</v>
      </c>
      <c r="P45" s="29" t="s">
        <v>236</v>
      </c>
      <c r="Q45" s="29" t="s">
        <v>236</v>
      </c>
      <c r="R45" s="29" t="s">
        <v>236</v>
      </c>
      <c r="S45" s="46">
        <v>0</v>
      </c>
      <c r="T45" s="46">
        <v>0</v>
      </c>
      <c r="U45" s="46">
        <v>0.23899999999999999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0.23400000000000001</v>
      </c>
      <c r="AF45" s="46">
        <f t="shared" si="0"/>
        <v>4.9999999999999767E-3</v>
      </c>
      <c r="AH45" s="46">
        <v>0</v>
      </c>
      <c r="AI45" s="46">
        <v>0</v>
      </c>
      <c r="AJ45" s="46">
        <v>0.224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0.224</v>
      </c>
      <c r="AU45" s="46">
        <f t="shared" si="1"/>
        <v>0</v>
      </c>
      <c r="AW45" s="46">
        <f t="shared" si="4"/>
        <v>2.4999999999999883E-3</v>
      </c>
    </row>
    <row r="46" spans="2:49" x14ac:dyDescent="0.25">
      <c r="B46" s="29">
        <v>3</v>
      </c>
      <c r="C46" s="30" t="s">
        <v>131</v>
      </c>
      <c r="D46" s="30" t="s">
        <v>130</v>
      </c>
      <c r="E46" s="30" t="s">
        <v>131</v>
      </c>
      <c r="F46" s="30" t="s">
        <v>130</v>
      </c>
      <c r="G46" s="45">
        <v>1</v>
      </c>
      <c r="H46" s="30" t="s">
        <v>32</v>
      </c>
      <c r="I46" s="28" t="s">
        <v>288</v>
      </c>
      <c r="J46" s="27" t="s">
        <v>295</v>
      </c>
      <c r="K46" s="27" t="s">
        <v>166</v>
      </c>
      <c r="L46" s="28" t="s">
        <v>31</v>
      </c>
      <c r="M46" s="29" t="s">
        <v>105</v>
      </c>
      <c r="N46" s="29" t="s">
        <v>13</v>
      </c>
      <c r="O46" s="29" t="s">
        <v>236</v>
      </c>
      <c r="P46" s="29" t="s">
        <v>236</v>
      </c>
      <c r="Q46" s="29" t="s">
        <v>236</v>
      </c>
      <c r="R46" s="29" t="s">
        <v>236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F46" s="46">
        <f t="shared" si="0"/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U46" s="46">
        <f t="shared" si="1"/>
        <v>0</v>
      </c>
      <c r="AW46" s="46">
        <f t="shared" si="4"/>
        <v>0</v>
      </c>
    </row>
    <row r="47" spans="2:49" x14ac:dyDescent="0.25">
      <c r="B47" s="29">
        <v>3</v>
      </c>
      <c r="C47" s="30" t="s">
        <v>131</v>
      </c>
      <c r="D47" s="30" t="s">
        <v>130</v>
      </c>
      <c r="E47" s="30" t="s">
        <v>131</v>
      </c>
      <c r="F47" s="30" t="s">
        <v>130</v>
      </c>
      <c r="G47" s="45">
        <v>1</v>
      </c>
      <c r="H47" s="30" t="s">
        <v>32</v>
      </c>
      <c r="I47" s="28" t="s">
        <v>289</v>
      </c>
      <c r="J47" s="27" t="s">
        <v>294</v>
      </c>
      <c r="K47" s="27" t="s">
        <v>166</v>
      </c>
      <c r="L47" s="28" t="s">
        <v>31</v>
      </c>
      <c r="M47" s="29" t="s">
        <v>105</v>
      </c>
      <c r="N47" s="29" t="s">
        <v>13</v>
      </c>
      <c r="O47" s="29" t="s">
        <v>236</v>
      </c>
      <c r="P47" s="29" t="s">
        <v>236</v>
      </c>
      <c r="Q47" s="29" t="s">
        <v>236</v>
      </c>
      <c r="R47" s="29" t="s">
        <v>236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F47" s="46">
        <f t="shared" si="0"/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46">
        <v>0</v>
      </c>
      <c r="AU47" s="46">
        <f t="shared" si="1"/>
        <v>0</v>
      </c>
      <c r="AW47" s="46">
        <f t="shared" si="4"/>
        <v>0</v>
      </c>
    </row>
    <row r="48" spans="2:49" x14ac:dyDescent="0.25">
      <c r="B48" s="29">
        <v>3</v>
      </c>
      <c r="C48" s="30" t="s">
        <v>131</v>
      </c>
      <c r="D48" s="30" t="s">
        <v>130</v>
      </c>
      <c r="E48" s="30" t="s">
        <v>131</v>
      </c>
      <c r="F48" s="30" t="s">
        <v>130</v>
      </c>
      <c r="G48" s="45">
        <v>1</v>
      </c>
      <c r="H48" s="30" t="s">
        <v>32</v>
      </c>
      <c r="I48" s="28" t="s">
        <v>290</v>
      </c>
      <c r="J48" s="27" t="s">
        <v>293</v>
      </c>
      <c r="K48" s="27" t="s">
        <v>166</v>
      </c>
      <c r="L48" s="28" t="s">
        <v>31</v>
      </c>
      <c r="M48" s="29" t="s">
        <v>105</v>
      </c>
      <c r="N48" s="29" t="s">
        <v>13</v>
      </c>
      <c r="O48" s="29" t="s">
        <v>236</v>
      </c>
      <c r="P48" s="29" t="s">
        <v>236</v>
      </c>
      <c r="Q48" s="29" t="s">
        <v>236</v>
      </c>
      <c r="R48" s="29" t="s">
        <v>236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F48" s="46">
        <f t="shared" si="0"/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U48" s="46">
        <f t="shared" si="1"/>
        <v>0</v>
      </c>
      <c r="AW48" s="46">
        <f t="shared" si="4"/>
        <v>0</v>
      </c>
    </row>
    <row r="49" spans="2:49" ht="30" x14ac:dyDescent="0.25">
      <c r="B49" s="29">
        <v>3</v>
      </c>
      <c r="C49" s="30" t="s">
        <v>308</v>
      </c>
      <c r="D49" s="30" t="s">
        <v>328</v>
      </c>
      <c r="E49" s="30" t="s">
        <v>131</v>
      </c>
      <c r="F49" s="30" t="s">
        <v>130</v>
      </c>
      <c r="G49" s="29" t="s">
        <v>322</v>
      </c>
      <c r="H49" s="30" t="s">
        <v>31</v>
      </c>
      <c r="I49" s="28" t="s">
        <v>256</v>
      </c>
      <c r="J49" s="27" t="s">
        <v>263</v>
      </c>
      <c r="K49" s="27" t="s">
        <v>255</v>
      </c>
      <c r="L49" s="28" t="s">
        <v>264</v>
      </c>
      <c r="M49" s="29"/>
      <c r="N49" s="29" t="s">
        <v>13</v>
      </c>
      <c r="O49" s="29" t="s">
        <v>236</v>
      </c>
      <c r="P49" s="29" t="s">
        <v>236</v>
      </c>
      <c r="Q49" s="29" t="s">
        <v>236</v>
      </c>
      <c r="R49" s="29" t="s">
        <v>236</v>
      </c>
      <c r="S49" s="46">
        <v>39.225000000000001</v>
      </c>
      <c r="T49" s="46">
        <v>0</v>
      </c>
      <c r="U49" s="46">
        <v>0.30499999999999999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39.225000000000001</v>
      </c>
      <c r="AC49" s="46">
        <v>0</v>
      </c>
      <c r="AD49" s="46">
        <v>0.153</v>
      </c>
      <c r="AF49" s="46">
        <f t="shared" si="0"/>
        <v>0.15200000000000102</v>
      </c>
      <c r="AH49" s="46">
        <v>37.819166666666668</v>
      </c>
      <c r="AI49" s="46">
        <v>0</v>
      </c>
      <c r="AJ49" s="46">
        <v>0.61599999999999999</v>
      </c>
      <c r="AK49" s="46">
        <v>0</v>
      </c>
      <c r="AL49" s="46">
        <v>0</v>
      </c>
      <c r="AM49" s="46">
        <v>0</v>
      </c>
      <c r="AN49" s="46">
        <v>0</v>
      </c>
      <c r="AO49" s="46">
        <v>0</v>
      </c>
      <c r="AP49" s="46">
        <v>0</v>
      </c>
      <c r="AQ49" s="46">
        <v>37.819166666666668</v>
      </c>
      <c r="AR49" s="46">
        <v>0</v>
      </c>
      <c r="AS49" s="46">
        <v>0.20799999999999999</v>
      </c>
      <c r="AU49" s="46">
        <f t="shared" si="1"/>
        <v>0.40800000000000125</v>
      </c>
      <c r="AW49" s="46">
        <f t="shared" ref="AW49:AW54" si="5">AVERAGE(AF49,AU49)</f>
        <v>0.28000000000000114</v>
      </c>
    </row>
    <row r="50" spans="2:49" ht="30" x14ac:dyDescent="0.25">
      <c r="B50" s="29">
        <v>3</v>
      </c>
      <c r="C50" s="30" t="s">
        <v>308</v>
      </c>
      <c r="D50" s="30" t="s">
        <v>328</v>
      </c>
      <c r="E50" s="30" t="s">
        <v>131</v>
      </c>
      <c r="F50" s="30" t="s">
        <v>130</v>
      </c>
      <c r="G50" s="29" t="s">
        <v>323</v>
      </c>
      <c r="H50" s="30" t="s">
        <v>31</v>
      </c>
      <c r="I50" s="28" t="s">
        <v>254</v>
      </c>
      <c r="J50" s="27" t="s">
        <v>265</v>
      </c>
      <c r="K50" s="27" t="s">
        <v>255</v>
      </c>
      <c r="L50" s="28" t="s">
        <v>264</v>
      </c>
      <c r="M50" s="29"/>
      <c r="N50" s="29" t="s">
        <v>13</v>
      </c>
      <c r="O50" s="29" t="s">
        <v>236</v>
      </c>
      <c r="P50" s="29" t="s">
        <v>236</v>
      </c>
      <c r="Q50" s="29" t="s">
        <v>236</v>
      </c>
      <c r="R50" s="29" t="s">
        <v>236</v>
      </c>
      <c r="S50" s="46">
        <v>30.597222222222221</v>
      </c>
      <c r="T50" s="46">
        <v>0</v>
      </c>
      <c r="U50" s="46">
        <v>0.155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46">
        <v>30.597222222222221</v>
      </c>
      <c r="AC50" s="46">
        <v>0</v>
      </c>
      <c r="AD50" s="46">
        <v>0</v>
      </c>
      <c r="AF50" s="46">
        <f t="shared" si="0"/>
        <v>0.15500000000000114</v>
      </c>
      <c r="AH50" s="46">
        <v>30.065277777777776</v>
      </c>
      <c r="AI50" s="46">
        <v>0</v>
      </c>
      <c r="AJ50" s="46">
        <v>0.17499999999999999</v>
      </c>
      <c r="AK50" s="46">
        <v>0</v>
      </c>
      <c r="AL50" s="46">
        <v>0</v>
      </c>
      <c r="AM50" s="46">
        <v>0</v>
      </c>
      <c r="AN50" s="46">
        <v>0</v>
      </c>
      <c r="AO50" s="46">
        <v>0</v>
      </c>
      <c r="AP50" s="46">
        <v>0</v>
      </c>
      <c r="AQ50" s="46">
        <v>30.065277777777776</v>
      </c>
      <c r="AR50" s="46">
        <v>0</v>
      </c>
      <c r="AS50" s="46">
        <v>0.17499999999999999</v>
      </c>
      <c r="AU50" s="46">
        <f t="shared" si="1"/>
        <v>0</v>
      </c>
      <c r="AW50" s="46">
        <f t="shared" si="5"/>
        <v>7.7500000000000568E-2</v>
      </c>
    </row>
    <row r="51" spans="2:49" ht="30" x14ac:dyDescent="0.25">
      <c r="B51" s="29">
        <v>3</v>
      </c>
      <c r="C51" s="30" t="s">
        <v>308</v>
      </c>
      <c r="D51" s="30">
        <v>26919079</v>
      </c>
      <c r="E51" s="30" t="s">
        <v>131</v>
      </c>
      <c r="F51" s="30" t="s">
        <v>130</v>
      </c>
      <c r="G51" s="29" t="s">
        <v>324</v>
      </c>
      <c r="H51" s="30" t="s">
        <v>31</v>
      </c>
      <c r="I51" s="28" t="s">
        <v>279</v>
      </c>
      <c r="J51" s="27" t="s">
        <v>284</v>
      </c>
      <c r="K51" s="27" t="s">
        <v>255</v>
      </c>
      <c r="L51" s="28" t="s">
        <v>264</v>
      </c>
      <c r="M51" s="29"/>
      <c r="N51" s="29" t="s">
        <v>13</v>
      </c>
      <c r="O51" s="29" t="s">
        <v>236</v>
      </c>
      <c r="P51" s="29" t="s">
        <v>236</v>
      </c>
      <c r="Q51" s="29" t="s">
        <v>236</v>
      </c>
      <c r="R51" s="29" t="s">
        <v>236</v>
      </c>
      <c r="S51" s="46">
        <v>43.041666666666664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43.041666666666664</v>
      </c>
      <c r="AC51" s="46">
        <v>0</v>
      </c>
      <c r="AD51" s="46">
        <v>0</v>
      </c>
      <c r="AF51" s="46">
        <f t="shared" si="0"/>
        <v>0</v>
      </c>
      <c r="AH51" s="46">
        <v>41.18333333333333</v>
      </c>
      <c r="AI51" s="46">
        <v>0</v>
      </c>
      <c r="AJ51" s="46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46">
        <v>0</v>
      </c>
      <c r="AQ51" s="46">
        <v>41.18333333333333</v>
      </c>
      <c r="AR51" s="46">
        <v>0</v>
      </c>
      <c r="AS51" s="46">
        <v>0</v>
      </c>
      <c r="AU51" s="46">
        <f t="shared" si="1"/>
        <v>0</v>
      </c>
      <c r="AW51" s="46">
        <f t="shared" si="5"/>
        <v>0</v>
      </c>
    </row>
    <row r="52" spans="2:49" ht="30" x14ac:dyDescent="0.25">
      <c r="B52" s="29">
        <v>3</v>
      </c>
      <c r="C52" s="30" t="s">
        <v>308</v>
      </c>
      <c r="D52" s="30" t="s">
        <v>328</v>
      </c>
      <c r="E52" s="30" t="s">
        <v>131</v>
      </c>
      <c r="F52" s="30" t="s">
        <v>130</v>
      </c>
      <c r="G52" s="29" t="s">
        <v>325</v>
      </c>
      <c r="H52" s="30" t="s">
        <v>31</v>
      </c>
      <c r="I52" s="28" t="s">
        <v>280</v>
      </c>
      <c r="J52" s="27" t="s">
        <v>282</v>
      </c>
      <c r="K52" s="27" t="s">
        <v>255</v>
      </c>
      <c r="L52" s="28" t="s">
        <v>264</v>
      </c>
      <c r="M52" s="29"/>
      <c r="N52" s="29" t="s">
        <v>13</v>
      </c>
      <c r="O52" s="29" t="s">
        <v>236</v>
      </c>
      <c r="P52" s="29" t="s">
        <v>236</v>
      </c>
      <c r="Q52" s="29" t="s">
        <v>236</v>
      </c>
      <c r="R52" s="29" t="s">
        <v>236</v>
      </c>
      <c r="S52" s="46">
        <v>17.255555555555553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17.255555555555553</v>
      </c>
      <c r="AC52" s="46">
        <v>0</v>
      </c>
      <c r="AD52" s="46">
        <v>0</v>
      </c>
      <c r="AF52" s="46">
        <f t="shared" si="0"/>
        <v>0</v>
      </c>
      <c r="AH52" s="46">
        <v>16.263888888888889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>
        <v>0</v>
      </c>
      <c r="AP52" s="46">
        <v>0</v>
      </c>
      <c r="AQ52" s="46">
        <v>16.263888888888889</v>
      </c>
      <c r="AR52" s="46">
        <v>0</v>
      </c>
      <c r="AS52" s="46">
        <v>0</v>
      </c>
      <c r="AU52" s="46">
        <f t="shared" si="1"/>
        <v>0</v>
      </c>
      <c r="AW52" s="46">
        <f t="shared" si="5"/>
        <v>0</v>
      </c>
    </row>
    <row r="53" spans="2:49" ht="30" x14ac:dyDescent="0.25">
      <c r="B53" s="29">
        <v>3</v>
      </c>
      <c r="C53" s="30" t="s">
        <v>308</v>
      </c>
      <c r="D53" s="30" t="s">
        <v>328</v>
      </c>
      <c r="E53" s="30" t="s">
        <v>131</v>
      </c>
      <c r="F53" s="30" t="s">
        <v>130</v>
      </c>
      <c r="G53" s="29" t="s">
        <v>326</v>
      </c>
      <c r="H53" s="30" t="s">
        <v>31</v>
      </c>
      <c r="I53" s="28" t="s">
        <v>281</v>
      </c>
      <c r="J53" s="27" t="s">
        <v>283</v>
      </c>
      <c r="K53" s="27" t="s">
        <v>255</v>
      </c>
      <c r="L53" s="28" t="s">
        <v>264</v>
      </c>
      <c r="M53" s="29"/>
      <c r="N53" s="29" t="s">
        <v>13</v>
      </c>
      <c r="O53" s="29" t="s">
        <v>236</v>
      </c>
      <c r="P53" s="29" t="s">
        <v>236</v>
      </c>
      <c r="Q53" s="29" t="s">
        <v>236</v>
      </c>
      <c r="R53" s="29" t="s">
        <v>236</v>
      </c>
      <c r="S53" s="46">
        <v>7.0638888888888882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7.0638888888888882</v>
      </c>
      <c r="AC53" s="46">
        <v>0</v>
      </c>
      <c r="AD53" s="46">
        <v>0</v>
      </c>
      <c r="AF53" s="46">
        <f t="shared" si="0"/>
        <v>0</v>
      </c>
      <c r="AH53" s="46">
        <v>13.619722222222222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>
        <v>0</v>
      </c>
      <c r="AP53" s="46">
        <v>0</v>
      </c>
      <c r="AQ53" s="46">
        <v>13.211111111111112</v>
      </c>
      <c r="AR53" s="46">
        <v>0</v>
      </c>
      <c r="AS53" s="46">
        <v>0</v>
      </c>
      <c r="AU53" s="46">
        <f t="shared" si="1"/>
        <v>0.40861111111111015</v>
      </c>
      <c r="AW53" s="46">
        <f t="shared" si="5"/>
        <v>0.20430555555555507</v>
      </c>
    </row>
    <row r="54" spans="2:49" ht="30" x14ac:dyDescent="0.25">
      <c r="B54" s="29">
        <v>3</v>
      </c>
      <c r="C54" s="30" t="s">
        <v>308</v>
      </c>
      <c r="D54" s="30">
        <v>26284791</v>
      </c>
      <c r="E54" s="30" t="s">
        <v>131</v>
      </c>
      <c r="F54" s="30" t="s">
        <v>130</v>
      </c>
      <c r="G54" s="45" t="s">
        <v>316</v>
      </c>
      <c r="H54" s="30" t="s">
        <v>32</v>
      </c>
      <c r="I54" s="28" t="s">
        <v>287</v>
      </c>
      <c r="J54" s="27" t="s">
        <v>296</v>
      </c>
      <c r="K54" s="27" t="s">
        <v>166</v>
      </c>
      <c r="L54" s="28" t="s">
        <v>315</v>
      </c>
      <c r="M54" s="29"/>
      <c r="N54" s="29" t="s">
        <v>13</v>
      </c>
      <c r="O54" s="29" t="s">
        <v>236</v>
      </c>
      <c r="P54" s="29" t="s">
        <v>236</v>
      </c>
      <c r="Q54" s="29" t="s">
        <v>236</v>
      </c>
      <c r="R54" s="29" t="s">
        <v>236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F54" s="46">
        <f t="shared" si="0"/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0</v>
      </c>
      <c r="AN54" s="46">
        <v>0</v>
      </c>
      <c r="AO54" s="46">
        <v>0</v>
      </c>
      <c r="AP54" s="46">
        <v>0</v>
      </c>
      <c r="AQ54" s="46">
        <v>0</v>
      </c>
      <c r="AR54" s="46">
        <v>0</v>
      </c>
      <c r="AS54" s="46">
        <v>0</v>
      </c>
      <c r="AU54" s="46">
        <f t="shared" si="1"/>
        <v>0</v>
      </c>
      <c r="AW54" s="46">
        <f t="shared" si="5"/>
        <v>0</v>
      </c>
    </row>
    <row r="55" spans="2:49" ht="30" x14ac:dyDescent="0.25">
      <c r="B55" s="29">
        <v>3</v>
      </c>
      <c r="C55" s="30" t="s">
        <v>308</v>
      </c>
      <c r="D55" s="30">
        <v>26257033</v>
      </c>
      <c r="E55" s="30" t="s">
        <v>131</v>
      </c>
      <c r="F55" s="30" t="s">
        <v>130</v>
      </c>
      <c r="G55" s="45" t="s">
        <v>317</v>
      </c>
      <c r="H55" s="30" t="s">
        <v>32</v>
      </c>
      <c r="I55" s="28" t="s">
        <v>291</v>
      </c>
      <c r="J55" s="27" t="s">
        <v>292</v>
      </c>
      <c r="K55" s="27" t="s">
        <v>166</v>
      </c>
      <c r="L55" s="28" t="s">
        <v>315</v>
      </c>
      <c r="M55" s="29"/>
      <c r="N55" s="29" t="s">
        <v>13</v>
      </c>
      <c r="O55" s="29" t="s">
        <v>236</v>
      </c>
      <c r="P55" s="29" t="s">
        <v>236</v>
      </c>
      <c r="Q55" s="29" t="s">
        <v>236</v>
      </c>
      <c r="R55" s="29" t="s">
        <v>236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F55" s="46">
        <f t="shared" si="0"/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46">
        <v>0</v>
      </c>
      <c r="AU55" s="46">
        <f t="shared" si="1"/>
        <v>0</v>
      </c>
      <c r="AW55" s="46">
        <f>AVERAGE(AF55,AU55)</f>
        <v>0</v>
      </c>
    </row>
    <row r="56" spans="2:49" x14ac:dyDescent="0.25">
      <c r="B56" s="43"/>
      <c r="C56" s="40"/>
      <c r="D56" s="40"/>
      <c r="E56" s="40"/>
      <c r="F56" s="40"/>
      <c r="G56" s="49"/>
      <c r="H56" s="40"/>
      <c r="I56" s="42"/>
      <c r="J56" s="41"/>
      <c r="K56" s="41"/>
      <c r="L56" s="42"/>
      <c r="M56" s="43"/>
      <c r="N56" s="43"/>
      <c r="O56" s="44"/>
      <c r="P56" s="44"/>
      <c r="Q56" s="44"/>
      <c r="R56" s="44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1"/>
      <c r="AF56" s="46">
        <f t="shared" si="0"/>
        <v>0</v>
      </c>
      <c r="AG56" s="51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1"/>
      <c r="AU56" s="50"/>
      <c r="AV56" s="51"/>
      <c r="AW56" s="50"/>
    </row>
    <row r="57" spans="2:49" ht="60" x14ac:dyDescent="0.25">
      <c r="B57" s="29">
        <v>4</v>
      </c>
      <c r="C57" s="30" t="s">
        <v>131</v>
      </c>
      <c r="D57" s="30" t="s">
        <v>130</v>
      </c>
      <c r="E57" s="30" t="s">
        <v>212</v>
      </c>
      <c r="F57" s="30" t="s">
        <v>207</v>
      </c>
      <c r="G57" s="45">
        <v>1</v>
      </c>
      <c r="H57" s="30" t="s">
        <v>56</v>
      </c>
      <c r="I57" s="28" t="s">
        <v>53</v>
      </c>
      <c r="J57" s="27" t="s">
        <v>180</v>
      </c>
      <c r="K57" s="27" t="s">
        <v>166</v>
      </c>
      <c r="L57" s="28" t="s">
        <v>54</v>
      </c>
      <c r="M57" s="29" t="s">
        <v>13</v>
      </c>
      <c r="N57" s="29" t="s">
        <v>13</v>
      </c>
      <c r="O57" s="29" t="s">
        <v>236</v>
      </c>
      <c r="P57" s="29" t="s">
        <v>236</v>
      </c>
      <c r="Q57" s="29" t="s">
        <v>236</v>
      </c>
      <c r="R57" s="29" t="s">
        <v>236</v>
      </c>
      <c r="S57" s="46">
        <v>89.777777777777771</v>
      </c>
      <c r="T57" s="46">
        <v>10</v>
      </c>
      <c r="U57" s="46">
        <v>28.4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F57" s="46">
        <f t="shared" si="0"/>
        <v>128.17777777777778</v>
      </c>
      <c r="AH57" s="46">
        <v>91.638888888888886</v>
      </c>
      <c r="AI57" s="46">
        <v>7.8</v>
      </c>
      <c r="AJ57" s="46">
        <v>26.8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46">
        <v>0</v>
      </c>
      <c r="AU57" s="46">
        <f t="shared" si="1"/>
        <v>126.23888888888888</v>
      </c>
      <c r="AW57" s="46">
        <f t="shared" ref="AW57:AW62" si="6">AVERAGE(AF57,AU57)</f>
        <v>127.20833333333333</v>
      </c>
    </row>
    <row r="58" spans="2:49" ht="60" x14ac:dyDescent="0.25">
      <c r="B58" s="29">
        <v>4</v>
      </c>
      <c r="C58" s="30" t="s">
        <v>131</v>
      </c>
      <c r="D58" s="30" t="s">
        <v>130</v>
      </c>
      <c r="E58" s="30" t="s">
        <v>212</v>
      </c>
      <c r="F58" s="30" t="s">
        <v>207</v>
      </c>
      <c r="G58" s="45">
        <v>1</v>
      </c>
      <c r="H58" s="30" t="s">
        <v>55</v>
      </c>
      <c r="I58" s="28" t="s">
        <v>57</v>
      </c>
      <c r="J58" s="27" t="s">
        <v>181</v>
      </c>
      <c r="K58" s="27" t="s">
        <v>166</v>
      </c>
      <c r="L58" s="28" t="s">
        <v>54</v>
      </c>
      <c r="M58" s="29" t="s">
        <v>13</v>
      </c>
      <c r="N58" s="29" t="s">
        <v>13</v>
      </c>
      <c r="O58" s="29">
        <v>1</v>
      </c>
      <c r="P58" s="29" t="s">
        <v>236</v>
      </c>
      <c r="Q58" s="29" t="s">
        <v>131</v>
      </c>
      <c r="R58" s="29" t="s">
        <v>310</v>
      </c>
      <c r="S58" s="46">
        <v>109.13888888888889</v>
      </c>
      <c r="T58" s="46">
        <v>9.3000000000000007</v>
      </c>
      <c r="U58" s="46">
        <v>14.5</v>
      </c>
      <c r="V58" s="46">
        <v>0</v>
      </c>
      <c r="W58" s="46">
        <v>320.5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F58" s="46">
        <f t="shared" si="0"/>
        <v>135.86184888888886</v>
      </c>
      <c r="AH58" s="46">
        <v>108.25</v>
      </c>
      <c r="AI58" s="46">
        <v>9.6</v>
      </c>
      <c r="AJ58" s="46">
        <v>18.3</v>
      </c>
      <c r="AK58" s="46">
        <v>0</v>
      </c>
      <c r="AL58" s="46">
        <v>209.7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46">
        <v>0</v>
      </c>
      <c r="AU58" s="46">
        <f t="shared" si="1"/>
        <v>138.06246400000001</v>
      </c>
      <c r="AW58" s="46">
        <f t="shared" si="6"/>
        <v>136.96215644444442</v>
      </c>
    </row>
    <row r="59" spans="2:49" ht="60" x14ac:dyDescent="0.25">
      <c r="B59" s="29">
        <v>4</v>
      </c>
      <c r="C59" s="30" t="s">
        <v>131</v>
      </c>
      <c r="D59" s="30" t="s">
        <v>130</v>
      </c>
      <c r="E59" s="30" t="s">
        <v>212</v>
      </c>
      <c r="F59" s="30" t="s">
        <v>207</v>
      </c>
      <c r="G59" s="45">
        <v>1</v>
      </c>
      <c r="H59" s="30" t="s">
        <v>58</v>
      </c>
      <c r="I59" s="28" t="s">
        <v>59</v>
      </c>
      <c r="J59" s="27" t="s">
        <v>182</v>
      </c>
      <c r="K59" s="27" t="s">
        <v>167</v>
      </c>
      <c r="L59" s="28" t="s">
        <v>54</v>
      </c>
      <c r="M59" s="29" t="s">
        <v>13</v>
      </c>
      <c r="N59" s="29" t="s">
        <v>13</v>
      </c>
      <c r="O59" s="29" t="s">
        <v>236</v>
      </c>
      <c r="P59" s="29" t="s">
        <v>236</v>
      </c>
      <c r="Q59" s="29" t="s">
        <v>236</v>
      </c>
      <c r="R59" s="29" t="s">
        <v>236</v>
      </c>
      <c r="S59" s="46">
        <v>0</v>
      </c>
      <c r="T59" s="46">
        <v>104.7</v>
      </c>
      <c r="U59" s="46">
        <v>9.4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16.152049999999999</v>
      </c>
      <c r="AD59" s="46">
        <v>0.92200000000000004</v>
      </c>
      <c r="AF59" s="46">
        <f t="shared" si="0"/>
        <v>97.025950000000009</v>
      </c>
      <c r="AH59" s="46">
        <v>0</v>
      </c>
      <c r="AI59" s="46">
        <v>96</v>
      </c>
      <c r="AJ59" s="46">
        <v>10.199999999999999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13.609500000000001</v>
      </c>
      <c r="AS59" s="46">
        <v>0.97499999999999998</v>
      </c>
      <c r="AU59" s="46">
        <f t="shared" si="1"/>
        <v>91.615499999999997</v>
      </c>
      <c r="AW59" s="46">
        <f t="shared" si="6"/>
        <v>94.32072500000001</v>
      </c>
    </row>
    <row r="60" spans="2:49" ht="60" x14ac:dyDescent="0.25">
      <c r="B60" s="29">
        <v>4</v>
      </c>
      <c r="C60" s="30" t="s">
        <v>131</v>
      </c>
      <c r="D60" s="30" t="s">
        <v>130</v>
      </c>
      <c r="E60" s="30" t="s">
        <v>212</v>
      </c>
      <c r="F60" s="30" t="s">
        <v>207</v>
      </c>
      <c r="G60" s="45">
        <v>1</v>
      </c>
      <c r="H60" s="30" t="s">
        <v>61</v>
      </c>
      <c r="I60" s="28" t="s">
        <v>63</v>
      </c>
      <c r="J60" s="27" t="s">
        <v>183</v>
      </c>
      <c r="K60" s="27" t="s">
        <v>166</v>
      </c>
      <c r="L60" s="28" t="s">
        <v>54</v>
      </c>
      <c r="M60" s="29" t="s">
        <v>13</v>
      </c>
      <c r="N60" s="29" t="s">
        <v>13</v>
      </c>
      <c r="O60" s="29" t="s">
        <v>236</v>
      </c>
      <c r="P60" s="29" t="s">
        <v>236</v>
      </c>
      <c r="Q60" s="29" t="s">
        <v>236</v>
      </c>
      <c r="R60" s="29" t="s">
        <v>236</v>
      </c>
      <c r="S60" s="46">
        <v>107.16666666666667</v>
      </c>
      <c r="T60" s="46">
        <v>4.8</v>
      </c>
      <c r="U60" s="46">
        <v>16.3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F60" s="46">
        <f t="shared" si="0"/>
        <v>128.26666666666668</v>
      </c>
      <c r="AH60" s="46">
        <v>101.52777777777777</v>
      </c>
      <c r="AI60" s="46">
        <v>4.5999999999999996</v>
      </c>
      <c r="AJ60" s="46">
        <v>19.399999999999999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U60" s="46">
        <f t="shared" si="1"/>
        <v>125.52777777777777</v>
      </c>
      <c r="AW60" s="46">
        <f t="shared" si="6"/>
        <v>126.89722222222223</v>
      </c>
    </row>
    <row r="61" spans="2:49" ht="60" x14ac:dyDescent="0.25">
      <c r="B61" s="29">
        <v>4</v>
      </c>
      <c r="C61" s="30" t="s">
        <v>131</v>
      </c>
      <c r="D61" s="30" t="s">
        <v>130</v>
      </c>
      <c r="E61" s="30" t="s">
        <v>212</v>
      </c>
      <c r="F61" s="30" t="s">
        <v>207</v>
      </c>
      <c r="G61" s="45">
        <v>1</v>
      </c>
      <c r="H61" s="30" t="s">
        <v>62</v>
      </c>
      <c r="I61" s="28" t="s">
        <v>64</v>
      </c>
      <c r="J61" s="27" t="s">
        <v>184</v>
      </c>
      <c r="K61" s="27" t="s">
        <v>166</v>
      </c>
      <c r="L61" s="28" t="s">
        <v>54</v>
      </c>
      <c r="M61" s="29" t="s">
        <v>13</v>
      </c>
      <c r="N61" s="29" t="s">
        <v>13</v>
      </c>
      <c r="O61" s="29" t="s">
        <v>236</v>
      </c>
      <c r="P61" s="29" t="s">
        <v>236</v>
      </c>
      <c r="Q61" s="29" t="s">
        <v>236</v>
      </c>
      <c r="R61" s="29" t="s">
        <v>236</v>
      </c>
      <c r="S61" s="46">
        <v>120.19444444444444</v>
      </c>
      <c r="T61" s="46">
        <v>5.5</v>
      </c>
      <c r="U61" s="46">
        <v>18.100000000000001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F61" s="46">
        <f t="shared" si="0"/>
        <v>143.79444444444445</v>
      </c>
      <c r="AH61" s="46">
        <v>118.80555555555554</v>
      </c>
      <c r="AI61" s="46">
        <v>6</v>
      </c>
      <c r="AJ61" s="46">
        <v>21.5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U61" s="46">
        <f t="shared" si="1"/>
        <v>146.30555555555554</v>
      </c>
      <c r="AW61" s="46">
        <f t="shared" si="6"/>
        <v>145.05000000000001</v>
      </c>
    </row>
    <row r="62" spans="2:49" ht="60" x14ac:dyDescent="0.25">
      <c r="B62" s="29">
        <v>4</v>
      </c>
      <c r="C62" s="30" t="s">
        <v>131</v>
      </c>
      <c r="D62" s="30" t="s">
        <v>130</v>
      </c>
      <c r="E62" s="30" t="s">
        <v>212</v>
      </c>
      <c r="F62" s="30" t="s">
        <v>207</v>
      </c>
      <c r="G62" s="45">
        <v>1</v>
      </c>
      <c r="H62" s="30" t="s">
        <v>65</v>
      </c>
      <c r="I62" s="28" t="s">
        <v>66</v>
      </c>
      <c r="J62" s="27" t="s">
        <v>185</v>
      </c>
      <c r="K62" s="27" t="s">
        <v>167</v>
      </c>
      <c r="L62" s="28" t="s">
        <v>54</v>
      </c>
      <c r="M62" s="29" t="s">
        <v>13</v>
      </c>
      <c r="N62" s="29" t="s">
        <v>13</v>
      </c>
      <c r="O62" s="29" t="s">
        <v>236</v>
      </c>
      <c r="P62" s="29" t="s">
        <v>236</v>
      </c>
      <c r="Q62" s="29" t="s">
        <v>236</v>
      </c>
      <c r="R62" s="29" t="s">
        <v>236</v>
      </c>
      <c r="S62" s="46">
        <v>110.13888888888889</v>
      </c>
      <c r="T62" s="46">
        <v>7</v>
      </c>
      <c r="U62" s="46">
        <v>26.1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F62" s="46">
        <f t="shared" si="0"/>
        <v>143.23888888888888</v>
      </c>
      <c r="AH62" s="46">
        <v>106.11111111111111</v>
      </c>
      <c r="AI62" s="46">
        <v>7.8</v>
      </c>
      <c r="AJ62" s="46">
        <v>28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U62" s="46">
        <f t="shared" si="1"/>
        <v>141.9111111111111</v>
      </c>
      <c r="AW62" s="46">
        <f t="shared" si="6"/>
        <v>142.57499999999999</v>
      </c>
    </row>
    <row r="63" spans="2:49" x14ac:dyDescent="0.25">
      <c r="B63" s="43"/>
      <c r="C63" s="40"/>
      <c r="D63" s="40"/>
      <c r="E63" s="40"/>
      <c r="F63" s="40"/>
      <c r="G63" s="49"/>
      <c r="H63" s="40"/>
      <c r="I63" s="42"/>
      <c r="J63" s="41"/>
      <c r="K63" s="41"/>
      <c r="L63" s="42"/>
      <c r="M63" s="43"/>
      <c r="N63" s="43"/>
      <c r="O63" s="44"/>
      <c r="P63" s="44"/>
      <c r="Q63" s="44"/>
      <c r="R63" s="44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1"/>
      <c r="AF63" s="50"/>
      <c r="AG63" s="51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1"/>
      <c r="AU63" s="50"/>
      <c r="AV63" s="51"/>
      <c r="AW63" s="50"/>
    </row>
    <row r="64" spans="2:49" ht="75" x14ac:dyDescent="0.25">
      <c r="B64" s="29">
        <v>5</v>
      </c>
      <c r="C64" s="30" t="s">
        <v>131</v>
      </c>
      <c r="D64" s="30" t="s">
        <v>130</v>
      </c>
      <c r="E64" s="30" t="s">
        <v>210</v>
      </c>
      <c r="F64" s="52">
        <v>75020220</v>
      </c>
      <c r="G64" s="45">
        <v>1</v>
      </c>
      <c r="H64" s="30" t="s">
        <v>67</v>
      </c>
      <c r="I64" s="28" t="s">
        <v>72</v>
      </c>
      <c r="J64" s="27" t="s">
        <v>186</v>
      </c>
      <c r="K64" s="27" t="s">
        <v>166</v>
      </c>
      <c r="L64" s="28" t="s">
        <v>12</v>
      </c>
      <c r="M64" s="29" t="s">
        <v>13</v>
      </c>
      <c r="N64" s="29" t="s">
        <v>13</v>
      </c>
      <c r="O64" s="29" t="s">
        <v>236</v>
      </c>
      <c r="P64" s="29" t="s">
        <v>236</v>
      </c>
      <c r="Q64" s="29" t="s">
        <v>236</v>
      </c>
      <c r="R64" s="29" t="s">
        <v>236</v>
      </c>
      <c r="S64" s="46">
        <v>611.11111111111109</v>
      </c>
      <c r="T64" s="46">
        <v>30</v>
      </c>
      <c r="U64" s="46">
        <v>103.511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2.609</v>
      </c>
      <c r="AF64" s="46">
        <f t="shared" si="0"/>
        <v>742.01311111111102</v>
      </c>
      <c r="AH64" s="46">
        <v>488.5916666666667</v>
      </c>
      <c r="AI64" s="46">
        <v>20.643999999999998</v>
      </c>
      <c r="AJ64" s="46">
        <v>110.863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2.7130000000000001</v>
      </c>
      <c r="AU64" s="46">
        <f t="shared" si="1"/>
        <v>617.38566666666679</v>
      </c>
      <c r="AW64" s="46">
        <f>AVERAGE(AF64,AU64)</f>
        <v>679.69938888888896</v>
      </c>
    </row>
    <row r="65" spans="2:49" x14ac:dyDescent="0.25">
      <c r="B65" s="43"/>
      <c r="C65" s="40"/>
      <c r="D65" s="40"/>
      <c r="E65" s="40"/>
      <c r="F65" s="40"/>
      <c r="G65" s="49"/>
      <c r="H65" s="40"/>
      <c r="I65" s="42"/>
      <c r="J65" s="41"/>
      <c r="K65" s="41"/>
      <c r="L65" s="42"/>
      <c r="M65" s="43"/>
      <c r="N65" s="43"/>
      <c r="O65" s="44"/>
      <c r="P65" s="44"/>
      <c r="Q65" s="44"/>
      <c r="R65" s="44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1"/>
      <c r="AF65" s="50"/>
      <c r="AG65" s="51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1"/>
      <c r="AU65" s="50"/>
      <c r="AV65" s="51"/>
      <c r="AW65" s="50"/>
    </row>
    <row r="66" spans="2:49" ht="75" x14ac:dyDescent="0.25">
      <c r="B66" s="29">
        <v>6</v>
      </c>
      <c r="C66" s="30" t="s">
        <v>131</v>
      </c>
      <c r="D66" s="30" t="s">
        <v>130</v>
      </c>
      <c r="E66" s="30" t="s">
        <v>209</v>
      </c>
      <c r="F66" s="52">
        <v>75020238</v>
      </c>
      <c r="G66" s="45">
        <v>1</v>
      </c>
      <c r="H66" s="30" t="s">
        <v>68</v>
      </c>
      <c r="I66" s="28" t="s">
        <v>71</v>
      </c>
      <c r="J66" s="27" t="s">
        <v>187</v>
      </c>
      <c r="K66" s="27" t="s">
        <v>166</v>
      </c>
      <c r="L66" s="28" t="s">
        <v>12</v>
      </c>
      <c r="M66" s="29" t="s">
        <v>13</v>
      </c>
      <c r="N66" s="29" t="s">
        <v>13</v>
      </c>
      <c r="O66" s="29" t="s">
        <v>236</v>
      </c>
      <c r="P66" s="29" t="s">
        <v>236</v>
      </c>
      <c r="Q66" s="29" t="s">
        <v>236</v>
      </c>
      <c r="R66" s="29" t="s">
        <v>236</v>
      </c>
      <c r="S66" s="46">
        <v>583.33333333333337</v>
      </c>
      <c r="T66" s="46">
        <v>29</v>
      </c>
      <c r="U66" s="46">
        <v>101.42400000000001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6">
        <v>0</v>
      </c>
      <c r="AD66" s="46">
        <v>0</v>
      </c>
      <c r="AF66" s="46">
        <f t="shared" si="0"/>
        <v>713.75733333333335</v>
      </c>
      <c r="AH66" s="46">
        <v>343.84722222222217</v>
      </c>
      <c r="AI66" s="46">
        <v>33.950000000000003</v>
      </c>
      <c r="AJ66" s="46">
        <v>101.42400000000001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U66" s="46">
        <f t="shared" si="1"/>
        <v>479.2212222222222</v>
      </c>
      <c r="AW66" s="46">
        <f>AVERAGE(AF66,AU66)</f>
        <v>596.48927777777772</v>
      </c>
    </row>
    <row r="67" spans="2:49" x14ac:dyDescent="0.25">
      <c r="B67" s="43"/>
      <c r="C67" s="40"/>
      <c r="D67" s="40"/>
      <c r="E67" s="40"/>
      <c r="F67" s="40"/>
      <c r="G67" s="49"/>
      <c r="H67" s="40"/>
      <c r="I67" s="42"/>
      <c r="J67" s="41"/>
      <c r="K67" s="41"/>
      <c r="L67" s="42"/>
      <c r="M67" s="43"/>
      <c r="N67" s="43"/>
      <c r="O67" s="44"/>
      <c r="P67" s="44"/>
      <c r="Q67" s="44"/>
      <c r="R67" s="44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1"/>
      <c r="AF67" s="50"/>
      <c r="AG67" s="51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1"/>
      <c r="AU67" s="50"/>
      <c r="AV67" s="51"/>
      <c r="AW67" s="50"/>
    </row>
    <row r="68" spans="2:49" ht="60" x14ac:dyDescent="0.25">
      <c r="B68" s="29">
        <v>7</v>
      </c>
      <c r="C68" s="30" t="s">
        <v>131</v>
      </c>
      <c r="D68" s="30" t="s">
        <v>130</v>
      </c>
      <c r="E68" s="30" t="s">
        <v>208</v>
      </c>
      <c r="F68" s="52">
        <v>75020211</v>
      </c>
      <c r="G68" s="45">
        <v>1</v>
      </c>
      <c r="H68" s="30" t="s">
        <v>69</v>
      </c>
      <c r="I68" s="28" t="s">
        <v>70</v>
      </c>
      <c r="J68" s="27" t="s">
        <v>188</v>
      </c>
      <c r="K68" s="27" t="s">
        <v>167</v>
      </c>
      <c r="L68" s="28" t="s">
        <v>12</v>
      </c>
      <c r="M68" s="29" t="s">
        <v>13</v>
      </c>
      <c r="N68" s="29" t="s">
        <v>13</v>
      </c>
      <c r="O68" s="29" t="s">
        <v>236</v>
      </c>
      <c r="P68" s="29" t="s">
        <v>236</v>
      </c>
      <c r="Q68" s="29" t="s">
        <v>236</v>
      </c>
      <c r="R68" s="29" t="s">
        <v>236</v>
      </c>
      <c r="S68" s="46">
        <v>517.77777777777771</v>
      </c>
      <c r="T68" s="46">
        <v>12</v>
      </c>
      <c r="U68" s="46">
        <v>130.81100000000001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55.379444444444445</v>
      </c>
      <c r="AC68" s="46">
        <v>0</v>
      </c>
      <c r="AD68" s="46">
        <v>6.91</v>
      </c>
      <c r="AF68" s="46">
        <f>S68+T68+U68+((V68*0.84/1000)*11.86)+((W68*0.75/1000)*12.16)+((X68*0.52/1000)*12.93)+((Y68*0.175/1000)*13.33)+Z68-(SUM(AB68:AD68))</f>
        <v>598.29933333333327</v>
      </c>
      <c r="AH68" s="46">
        <v>491.20555555555552</v>
      </c>
      <c r="AI68" s="46">
        <v>11.4527</v>
      </c>
      <c r="AJ68" s="46">
        <v>119.91800000000001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52.516388888888883</v>
      </c>
      <c r="AR68" s="46">
        <v>0</v>
      </c>
      <c r="AS68" s="46">
        <v>7.2690000000000001</v>
      </c>
      <c r="AU68" s="46">
        <f t="shared" si="1"/>
        <v>562.7908666666666</v>
      </c>
      <c r="AW68" s="46">
        <f>AVERAGE(AF68,AU68)</f>
        <v>580.54509999999993</v>
      </c>
    </row>
    <row r="69" spans="2:49" x14ac:dyDescent="0.25">
      <c r="B69" s="43"/>
      <c r="C69" s="40"/>
      <c r="D69" s="40"/>
      <c r="E69" s="40"/>
      <c r="F69" s="40"/>
      <c r="G69" s="49"/>
      <c r="H69" s="40"/>
      <c r="I69" s="42"/>
      <c r="J69" s="41"/>
      <c r="K69" s="41"/>
      <c r="L69" s="42"/>
      <c r="M69" s="43"/>
      <c r="N69" s="43"/>
      <c r="O69" s="44"/>
      <c r="P69" s="44"/>
      <c r="Q69" s="44"/>
      <c r="R69" s="44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1"/>
      <c r="AF69" s="50"/>
      <c r="AG69" s="51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1"/>
      <c r="AU69" s="50"/>
      <c r="AV69" s="51"/>
      <c r="AW69" s="50"/>
    </row>
    <row r="70" spans="2:49" ht="60" x14ac:dyDescent="0.25">
      <c r="B70" s="29">
        <v>8</v>
      </c>
      <c r="C70" s="30" t="s">
        <v>131</v>
      </c>
      <c r="D70" s="30" t="s">
        <v>130</v>
      </c>
      <c r="E70" s="30" t="s">
        <v>206</v>
      </c>
      <c r="F70" s="52">
        <v>86771442</v>
      </c>
      <c r="G70" s="45">
        <v>1</v>
      </c>
      <c r="H70" s="30" t="s">
        <v>73</v>
      </c>
      <c r="I70" s="28" t="s">
        <v>74</v>
      </c>
      <c r="J70" s="27" t="s">
        <v>189</v>
      </c>
      <c r="K70" s="27" t="s">
        <v>167</v>
      </c>
      <c r="L70" s="28" t="s">
        <v>78</v>
      </c>
      <c r="M70" s="29" t="s">
        <v>105</v>
      </c>
      <c r="N70" s="29" t="s">
        <v>13</v>
      </c>
      <c r="O70" s="29" t="s">
        <v>153</v>
      </c>
      <c r="P70" s="29" t="s">
        <v>236</v>
      </c>
      <c r="Q70" s="29" t="s">
        <v>131</v>
      </c>
      <c r="R70" s="29" t="s">
        <v>245</v>
      </c>
      <c r="S70" s="46">
        <v>0</v>
      </c>
      <c r="T70" s="46">
        <v>56.2</v>
      </c>
      <c r="U70" s="46">
        <v>8.23</v>
      </c>
      <c r="V70" s="46">
        <v>0</v>
      </c>
      <c r="W70" s="46">
        <v>129.51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46">
        <v>0</v>
      </c>
      <c r="AD70" s="46">
        <v>0</v>
      </c>
      <c r="AF70" s="46">
        <f t="shared" si="0"/>
        <v>65.611131200000003</v>
      </c>
      <c r="AH70" s="46">
        <v>0</v>
      </c>
      <c r="AI70" s="46">
        <v>61.1</v>
      </c>
      <c r="AJ70" s="46">
        <v>7.8239999999999998</v>
      </c>
      <c r="AK70" s="46">
        <v>0</v>
      </c>
      <c r="AL70" s="46">
        <v>646.97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U70" s="46">
        <f t="shared" si="1"/>
        <v>74.824366400000002</v>
      </c>
      <c r="AW70" s="46">
        <f>AVERAGE(AF70,AU70)</f>
        <v>70.21774880000001</v>
      </c>
    </row>
    <row r="71" spans="2:49" ht="60" x14ac:dyDescent="0.25">
      <c r="B71" s="29">
        <v>8</v>
      </c>
      <c r="C71" s="30" t="s">
        <v>131</v>
      </c>
      <c r="D71" s="30" t="s">
        <v>130</v>
      </c>
      <c r="E71" s="30" t="s">
        <v>206</v>
      </c>
      <c r="F71" s="52">
        <v>86771442</v>
      </c>
      <c r="G71" s="45">
        <v>1</v>
      </c>
      <c r="H71" s="30" t="s">
        <v>77</v>
      </c>
      <c r="I71" s="28" t="s">
        <v>75</v>
      </c>
      <c r="J71" s="27" t="s">
        <v>190</v>
      </c>
      <c r="K71" s="27" t="s">
        <v>166</v>
      </c>
      <c r="L71" s="28" t="s">
        <v>76</v>
      </c>
      <c r="M71" s="29" t="s">
        <v>105</v>
      </c>
      <c r="N71" s="29" t="s">
        <v>13</v>
      </c>
      <c r="O71" s="29" t="s">
        <v>236</v>
      </c>
      <c r="P71" s="29" t="s">
        <v>236</v>
      </c>
      <c r="Q71" s="29" t="s">
        <v>236</v>
      </c>
      <c r="R71" s="29" t="s">
        <v>236</v>
      </c>
      <c r="S71" s="46">
        <v>132.19999999999999</v>
      </c>
      <c r="T71" s="46">
        <v>0</v>
      </c>
      <c r="U71" s="46">
        <v>5.6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>
        <v>0</v>
      </c>
      <c r="AC71" s="46">
        <v>0</v>
      </c>
      <c r="AD71" s="46">
        <v>0</v>
      </c>
      <c r="AF71" s="46">
        <f t="shared" si="0"/>
        <v>137.79999999999998</v>
      </c>
      <c r="AH71" s="46">
        <v>38.5</v>
      </c>
      <c r="AI71" s="46">
        <v>0</v>
      </c>
      <c r="AJ71" s="46">
        <v>5.2160000000000002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U71" s="46">
        <f t="shared" si="1"/>
        <v>43.716000000000001</v>
      </c>
      <c r="AW71" s="46">
        <f>AVERAGE(AF71,AU71)</f>
        <v>90.757999999999996</v>
      </c>
    </row>
    <row r="72" spans="2:49" ht="60" x14ac:dyDescent="0.25">
      <c r="B72" s="29">
        <v>8</v>
      </c>
      <c r="C72" s="30" t="s">
        <v>131</v>
      </c>
      <c r="D72" s="30" t="s">
        <v>130</v>
      </c>
      <c r="E72" s="30" t="s">
        <v>206</v>
      </c>
      <c r="F72" s="52">
        <v>86771442</v>
      </c>
      <c r="G72" s="45">
        <v>1</v>
      </c>
      <c r="H72" s="30" t="s">
        <v>79</v>
      </c>
      <c r="I72" s="28" t="s">
        <v>192</v>
      </c>
      <c r="J72" s="27" t="s">
        <v>191</v>
      </c>
      <c r="K72" s="27" t="s">
        <v>166</v>
      </c>
      <c r="L72" s="28" t="s">
        <v>205</v>
      </c>
      <c r="M72" s="29" t="s">
        <v>105</v>
      </c>
      <c r="N72" s="29" t="s">
        <v>110</v>
      </c>
      <c r="O72" s="29" t="s">
        <v>236</v>
      </c>
      <c r="P72" s="29" t="s">
        <v>236</v>
      </c>
      <c r="Q72" s="29" t="s">
        <v>236</v>
      </c>
      <c r="R72" s="29" t="s">
        <v>236</v>
      </c>
      <c r="S72" s="46">
        <v>0</v>
      </c>
      <c r="T72" s="46">
        <v>0</v>
      </c>
      <c r="U72" s="46">
        <v>25.774999999999999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46">
        <v>0</v>
      </c>
      <c r="AD72" s="46">
        <v>0</v>
      </c>
      <c r="AF72" s="46">
        <f t="shared" ref="AF72:AF73" si="7">S72+T72+U72+((V72*0.84/1000)*11.86)+((W72*0.75/1000)*12.16)+((X72*0.52/1000)*12.93)+((Y72*0.175/1000)*13.33)+Z72-(SUM(AB72:AD72))</f>
        <v>25.774999999999999</v>
      </c>
      <c r="AH72" s="46">
        <v>0</v>
      </c>
      <c r="AI72" s="46">
        <v>0</v>
      </c>
      <c r="AJ72" s="46">
        <v>23.010999999999999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U72" s="46">
        <f t="shared" ref="AU72:AU73" si="8">AH72+AI72+AJ72+((AK72*0.84/1000)*11.86)+((AL72*0.75/1000)*12.16)+((AM72*0.52/1000)*12.93)+((AN72*0.175/1000)*13.33)+AO72-(SUM(AQ72:AS72))</f>
        <v>23.010999999999999</v>
      </c>
      <c r="AW72" s="46">
        <f>AVERAGE(AF72,AU72)</f>
        <v>24.393000000000001</v>
      </c>
    </row>
    <row r="73" spans="2:49" ht="60" x14ac:dyDescent="0.25">
      <c r="B73" s="29">
        <v>8</v>
      </c>
      <c r="C73" s="30" t="s">
        <v>131</v>
      </c>
      <c r="D73" s="30" t="s">
        <v>130</v>
      </c>
      <c r="E73" s="30" t="s">
        <v>206</v>
      </c>
      <c r="F73" s="52">
        <v>86771442</v>
      </c>
      <c r="G73" s="45">
        <v>1</v>
      </c>
      <c r="H73" s="30" t="s">
        <v>81</v>
      </c>
      <c r="I73" s="28" t="s">
        <v>111</v>
      </c>
      <c r="J73" s="27" t="s">
        <v>193</v>
      </c>
      <c r="K73" s="27" t="s">
        <v>167</v>
      </c>
      <c r="L73" s="28" t="s">
        <v>103</v>
      </c>
      <c r="M73" s="29" t="s">
        <v>13</v>
      </c>
      <c r="N73" s="29" t="s">
        <v>222</v>
      </c>
      <c r="O73" s="29" t="s">
        <v>236</v>
      </c>
      <c r="P73" s="29" t="s">
        <v>236</v>
      </c>
      <c r="Q73" s="29" t="s">
        <v>236</v>
      </c>
      <c r="R73" s="29" t="s">
        <v>236</v>
      </c>
      <c r="S73" s="46">
        <v>0</v>
      </c>
      <c r="T73" s="46">
        <v>0</v>
      </c>
      <c r="U73" s="46">
        <v>8.9220000000000006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F73" s="46">
        <f t="shared" si="7"/>
        <v>8.9220000000000006</v>
      </c>
      <c r="AH73" s="46">
        <v>0</v>
      </c>
      <c r="AI73" s="46">
        <v>0</v>
      </c>
      <c r="AJ73" s="46">
        <v>9.6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U73" s="46">
        <f t="shared" si="8"/>
        <v>9.6</v>
      </c>
      <c r="AW73" s="46">
        <f>AVERAGE(AF73,AU73)</f>
        <v>9.2609999999999992</v>
      </c>
    </row>
    <row r="74" spans="2:49" ht="15.75" thickBot="1" x14ac:dyDescent="0.3">
      <c r="B74" s="43"/>
      <c r="C74" s="40"/>
      <c r="D74" s="40"/>
      <c r="E74" s="40"/>
      <c r="F74" s="40"/>
      <c r="G74" s="49"/>
      <c r="H74" s="40"/>
      <c r="I74" s="42"/>
      <c r="J74" s="41"/>
      <c r="K74" s="41"/>
      <c r="L74" s="42"/>
      <c r="M74" s="43"/>
      <c r="N74" s="43"/>
      <c r="O74" s="44"/>
      <c r="P74" s="44"/>
      <c r="Q74" s="44"/>
      <c r="R74" s="44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1"/>
      <c r="AF74" s="50"/>
      <c r="AG74" s="51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1"/>
      <c r="AU74" s="50"/>
      <c r="AV74" s="51"/>
      <c r="AW74" s="50"/>
    </row>
    <row r="75" spans="2:49" ht="30" x14ac:dyDescent="0.25">
      <c r="B75" s="38">
        <v>9</v>
      </c>
      <c r="C75" s="36" t="s">
        <v>133</v>
      </c>
      <c r="D75" s="36" t="s">
        <v>134</v>
      </c>
      <c r="E75" s="36" t="s">
        <v>133</v>
      </c>
      <c r="F75" s="36" t="s">
        <v>134</v>
      </c>
      <c r="G75" s="53">
        <v>1</v>
      </c>
      <c r="H75" s="36" t="s">
        <v>21</v>
      </c>
      <c r="I75" s="54" t="s">
        <v>155</v>
      </c>
      <c r="J75" s="37" t="s">
        <v>215</v>
      </c>
      <c r="K75" s="55" t="s">
        <v>166</v>
      </c>
      <c r="L75" s="36" t="s">
        <v>21</v>
      </c>
      <c r="M75" s="38" t="s">
        <v>105</v>
      </c>
      <c r="N75" s="38" t="s">
        <v>13</v>
      </c>
      <c r="O75" s="38">
        <v>3</v>
      </c>
      <c r="P75" s="38" t="s">
        <v>236</v>
      </c>
      <c r="Q75" s="38" t="s">
        <v>133</v>
      </c>
      <c r="R75" s="38" t="s">
        <v>133</v>
      </c>
      <c r="S75" s="56">
        <v>102.03055555555555</v>
      </c>
      <c r="T75" s="56">
        <v>0</v>
      </c>
      <c r="U75" s="56">
        <v>24.658000000000001</v>
      </c>
      <c r="V75" s="56">
        <v>730.94</v>
      </c>
      <c r="W75" s="56">
        <v>1566.45</v>
      </c>
      <c r="X75" s="56">
        <v>0</v>
      </c>
      <c r="Y75" s="56">
        <v>0</v>
      </c>
      <c r="Z75" s="56">
        <v>0</v>
      </c>
      <c r="AA75" s="56">
        <v>0</v>
      </c>
      <c r="AB75" s="56">
        <v>13.972222222222221</v>
      </c>
      <c r="AC75" s="56">
        <v>0</v>
      </c>
      <c r="AD75" s="56">
        <v>2.9710000000000001</v>
      </c>
      <c r="AE75" s="57"/>
      <c r="AF75" s="46">
        <f t="shared" ref="AF75" si="9">S75+T75+U75+((V75*0.84/1000)*11.86)+((W75*0.75/1000)*12.16)+((X75*0.52/1000)*12.93)+((Y75*0.175/1000)*13.33)+Z75-(SUM(AB75:AD75))</f>
        <v>131.31327398933331</v>
      </c>
      <c r="AG75" s="57"/>
      <c r="AH75" s="56">
        <v>97.522222222222211</v>
      </c>
      <c r="AI75" s="56">
        <v>0</v>
      </c>
      <c r="AJ75" s="56">
        <v>32.173000000000002</v>
      </c>
      <c r="AK75" s="56">
        <v>620.78</v>
      </c>
      <c r="AL75" s="56">
        <v>1644.15</v>
      </c>
      <c r="AM75" s="56">
        <v>0</v>
      </c>
      <c r="AN75" s="56">
        <v>0</v>
      </c>
      <c r="AO75" s="56">
        <v>0</v>
      </c>
      <c r="AP75" s="56">
        <v>0</v>
      </c>
      <c r="AQ75" s="56">
        <v>13.972222222222221</v>
      </c>
      <c r="AR75" s="56">
        <v>0</v>
      </c>
      <c r="AS75" s="56">
        <v>2.9710000000000001</v>
      </c>
      <c r="AT75" s="57"/>
      <c r="AU75" s="46">
        <f t="shared" ref="AU75" si="10">AH75+AI75+AJ75+((AK75*0.84/1000)*11.86)+((AL75*0.75/1000)*12.16)+((AM75*0.52/1000)*12.93)+((AN75*0.175/1000)*13.33)+AO75-(SUM(AQ75:AS75))</f>
        <v>133.931106672</v>
      </c>
      <c r="AW75" s="56">
        <f>AVERAGE(AF75,AU75)</f>
        <v>132.62219033066665</v>
      </c>
    </row>
    <row r="76" spans="2:49" x14ac:dyDescent="0.25">
      <c r="B76" s="43"/>
      <c r="C76" s="40"/>
      <c r="D76" s="40"/>
      <c r="E76" s="40"/>
      <c r="F76" s="40"/>
      <c r="G76" s="49"/>
      <c r="H76" s="40"/>
      <c r="I76" s="42"/>
      <c r="J76" s="41"/>
      <c r="K76" s="41"/>
      <c r="L76" s="42"/>
      <c r="M76" s="43"/>
      <c r="N76" s="43"/>
      <c r="O76" s="44"/>
      <c r="P76" s="44"/>
      <c r="Q76" s="44"/>
      <c r="R76" s="44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1"/>
      <c r="AF76" s="50"/>
      <c r="AG76" s="51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1"/>
      <c r="AU76" s="50"/>
      <c r="AV76" s="51"/>
      <c r="AW76" s="50"/>
    </row>
    <row r="77" spans="2:49" ht="30" x14ac:dyDescent="0.25">
      <c r="B77" s="29">
        <v>10</v>
      </c>
      <c r="C77" s="30" t="s">
        <v>131</v>
      </c>
      <c r="D77" s="30" t="s">
        <v>130</v>
      </c>
      <c r="E77" s="30" t="s">
        <v>213</v>
      </c>
      <c r="F77" s="30" t="s">
        <v>214</v>
      </c>
      <c r="G77" s="45">
        <v>1</v>
      </c>
      <c r="H77" s="30" t="s">
        <v>42</v>
      </c>
      <c r="I77" s="28" t="s">
        <v>43</v>
      </c>
      <c r="J77" s="27" t="s">
        <v>178</v>
      </c>
      <c r="K77" s="27" t="s">
        <v>166</v>
      </c>
      <c r="L77" s="28" t="s">
        <v>44</v>
      </c>
      <c r="M77" s="29" t="s">
        <v>105</v>
      </c>
      <c r="N77" s="29" t="s">
        <v>13</v>
      </c>
      <c r="O77" s="29">
        <v>3</v>
      </c>
      <c r="P77" s="29" t="s">
        <v>236</v>
      </c>
      <c r="Q77" s="29" t="s">
        <v>213</v>
      </c>
      <c r="R77" s="29" t="s">
        <v>213</v>
      </c>
      <c r="S77" s="46">
        <v>202.03055555555554</v>
      </c>
      <c r="T77" s="46">
        <v>0</v>
      </c>
      <c r="U77" s="46">
        <v>118.867</v>
      </c>
      <c r="V77" s="46">
        <v>232</v>
      </c>
      <c r="W77" s="46">
        <v>705</v>
      </c>
      <c r="X77" s="46">
        <v>0</v>
      </c>
      <c r="Y77" s="46">
        <v>0</v>
      </c>
      <c r="Z77" s="46">
        <v>0</v>
      </c>
      <c r="AA77" s="46">
        <v>0</v>
      </c>
      <c r="AB77" s="46">
        <v>6.7444444444444445</v>
      </c>
      <c r="AC77" s="46">
        <v>0</v>
      </c>
      <c r="AD77" s="46">
        <v>24.056999999999999</v>
      </c>
      <c r="AF77" s="46">
        <f t="shared" ref="AF77:AF78" si="11">S77+T77+U77+((V77*0.84/1000)*11.86)+((W77*0.75/1000)*12.16)+((X77*0.52/1000)*12.93)+((Y77*0.175/1000)*13.33)+Z77-(SUM(AB77:AD77))</f>
        <v>298.83698791111107</v>
      </c>
      <c r="AH77" s="46">
        <v>194.62777777777777</v>
      </c>
      <c r="AI77" s="46">
        <v>0</v>
      </c>
      <c r="AJ77" s="46">
        <v>123.063</v>
      </c>
      <c r="AK77" s="46">
        <v>291</v>
      </c>
      <c r="AL77" s="46">
        <v>666</v>
      </c>
      <c r="AM77" s="46">
        <v>0</v>
      </c>
      <c r="AN77" s="46">
        <v>0</v>
      </c>
      <c r="AO77" s="46">
        <v>0</v>
      </c>
      <c r="AP77" s="46">
        <v>0</v>
      </c>
      <c r="AQ77" s="46">
        <v>6.4972222222222218</v>
      </c>
      <c r="AR77" s="46">
        <v>0</v>
      </c>
      <c r="AS77" s="46">
        <v>23.911999999999999</v>
      </c>
      <c r="AU77" s="46">
        <f t="shared" ref="AU77:AU78" si="12">AH77+AI77+AJ77+((AK77*0.84/1000)*11.86)+((AL77*0.75/1000)*12.16)+((AM77*0.52/1000)*12.93)+((AN77*0.175/1000)*13.33)+AO77-(SUM(AQ77:AS77))</f>
        <v>296.25453395555553</v>
      </c>
      <c r="AW77" s="46">
        <f>AVERAGE(AF77,AU77)</f>
        <v>297.54576093333333</v>
      </c>
    </row>
    <row r="78" spans="2:49" ht="30" x14ac:dyDescent="0.25">
      <c r="B78" s="29">
        <v>10</v>
      </c>
      <c r="C78" s="30" t="s">
        <v>131</v>
      </c>
      <c r="D78" s="30" t="s">
        <v>130</v>
      </c>
      <c r="E78" s="30" t="s">
        <v>213</v>
      </c>
      <c r="F78" s="30" t="s">
        <v>214</v>
      </c>
      <c r="G78" s="45">
        <v>1</v>
      </c>
      <c r="H78" s="30" t="s">
        <v>305</v>
      </c>
      <c r="I78" s="28" t="s">
        <v>303</v>
      </c>
      <c r="J78" s="27" t="s">
        <v>304</v>
      </c>
      <c r="K78" s="27" t="s">
        <v>166</v>
      </c>
      <c r="L78" s="28" t="s">
        <v>306</v>
      </c>
      <c r="M78" s="29" t="s">
        <v>105</v>
      </c>
      <c r="N78" s="29"/>
      <c r="O78" s="29" t="s">
        <v>236</v>
      </c>
      <c r="P78" s="29" t="s">
        <v>236</v>
      </c>
      <c r="Q78" s="29" t="s">
        <v>236</v>
      </c>
      <c r="R78" s="29" t="s">
        <v>236</v>
      </c>
      <c r="S78" s="46">
        <v>0</v>
      </c>
      <c r="T78" s="46">
        <v>0</v>
      </c>
      <c r="U78" s="46">
        <v>9.6310000000000002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6">
        <v>0</v>
      </c>
      <c r="AD78" s="46">
        <v>8</v>
      </c>
      <c r="AF78" s="46">
        <f t="shared" si="11"/>
        <v>1.6310000000000002</v>
      </c>
      <c r="AH78" s="46">
        <v>0</v>
      </c>
      <c r="AI78" s="46">
        <v>0</v>
      </c>
      <c r="AJ78" s="46">
        <v>13.818</v>
      </c>
      <c r="AK78" s="46">
        <v>0</v>
      </c>
      <c r="AL78" s="46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10.64</v>
      </c>
      <c r="AU78" s="46">
        <f t="shared" si="12"/>
        <v>3.177999999999999</v>
      </c>
      <c r="AW78" s="46">
        <f>AVERAGE(AF78,AU78)</f>
        <v>2.4044999999999996</v>
      </c>
    </row>
    <row r="79" spans="2:49" x14ac:dyDescent="0.25">
      <c r="B79" s="43"/>
      <c r="C79" s="40"/>
      <c r="D79" s="40"/>
      <c r="E79" s="40"/>
      <c r="F79" s="40"/>
      <c r="G79" s="49"/>
      <c r="H79" s="40"/>
      <c r="I79" s="42"/>
      <c r="J79" s="41"/>
      <c r="K79" s="41"/>
      <c r="L79" s="42"/>
      <c r="M79" s="43"/>
      <c r="N79" s="43"/>
      <c r="O79" s="44"/>
      <c r="P79" s="44"/>
      <c r="Q79" s="44"/>
      <c r="R79" s="44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1"/>
      <c r="AF79" s="50"/>
      <c r="AG79" s="51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1"/>
      <c r="AU79" s="50"/>
      <c r="AV79" s="51"/>
      <c r="AW79" s="50"/>
    </row>
    <row r="80" spans="2:49" ht="60" x14ac:dyDescent="0.25">
      <c r="B80" s="29">
        <v>11</v>
      </c>
      <c r="C80" s="30" t="s">
        <v>135</v>
      </c>
      <c r="D80" s="30" t="s">
        <v>136</v>
      </c>
      <c r="E80" s="30" t="s">
        <v>313</v>
      </c>
      <c r="F80" s="30" t="s">
        <v>136</v>
      </c>
      <c r="G80" s="45">
        <v>1</v>
      </c>
      <c r="H80" s="30" t="s">
        <v>156</v>
      </c>
      <c r="I80" s="28" t="s">
        <v>154</v>
      </c>
      <c r="J80" s="27" t="s">
        <v>202</v>
      </c>
      <c r="K80" s="27" t="s">
        <v>166</v>
      </c>
      <c r="L80" s="28" t="s">
        <v>157</v>
      </c>
      <c r="M80" s="29" t="s">
        <v>13</v>
      </c>
      <c r="N80" s="29" t="s">
        <v>13</v>
      </c>
      <c r="O80" s="29">
        <v>4</v>
      </c>
      <c r="P80" s="29">
        <v>40</v>
      </c>
      <c r="Q80" s="29" t="s">
        <v>313</v>
      </c>
      <c r="R80" s="29" t="s">
        <v>313</v>
      </c>
      <c r="S80" s="46">
        <v>1276</v>
      </c>
      <c r="T80" s="46">
        <v>0</v>
      </c>
      <c r="U80" s="46">
        <v>104.3</v>
      </c>
      <c r="V80" s="46">
        <v>100548.47</v>
      </c>
      <c r="W80" s="46">
        <v>1124</v>
      </c>
      <c r="X80" s="46">
        <v>0</v>
      </c>
      <c r="Y80" s="46">
        <v>0</v>
      </c>
      <c r="Z80" s="46">
        <v>0</v>
      </c>
      <c r="AA80" s="46">
        <v>0</v>
      </c>
      <c r="AB80" s="46">
        <v>0</v>
      </c>
      <c r="AC80" s="46">
        <v>0</v>
      </c>
      <c r="AD80" s="46">
        <v>0</v>
      </c>
      <c r="AF80" s="46">
        <f t="shared" ref="AF80:AF81" si="13">S80+T80+U80+((V80*0.84/1000)*11.86)+((W80*0.75/1000)*12.16)+((X80*0.52/1000)*12.93)+((Y80*0.175/1000)*13.33)+Z80-(SUM(AB80:AD80))</f>
        <v>2392.254957528</v>
      </c>
      <c r="AH80" s="46">
        <v>1634</v>
      </c>
      <c r="AI80" s="46">
        <v>0</v>
      </c>
      <c r="AJ80" s="46">
        <v>96</v>
      </c>
      <c r="AK80" s="46">
        <v>104391.21</v>
      </c>
      <c r="AL80" s="46">
        <v>1001.2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U80" s="46">
        <f t="shared" ref="AU80:AU81" si="14">AH80+AI80+AJ80+((AK80*0.84/1000)*11.86)+((AL80*0.75/1000)*12.16)+((AM80*0.52/1000)*12.93)+((AN80*0.175/1000)*13.33)+AO80-(SUM(AQ80:AS80))</f>
        <v>2779.117934504</v>
      </c>
      <c r="AW80" s="46">
        <f>AVERAGE(AF80,AU80)</f>
        <v>2585.686446016</v>
      </c>
    </row>
    <row r="81" spans="2:49" ht="45" x14ac:dyDescent="0.25">
      <c r="B81" s="29">
        <v>11</v>
      </c>
      <c r="C81" s="30" t="s">
        <v>135</v>
      </c>
      <c r="D81" s="30" t="s">
        <v>136</v>
      </c>
      <c r="E81" s="30" t="s">
        <v>313</v>
      </c>
      <c r="F81" s="30" t="s">
        <v>136</v>
      </c>
      <c r="G81" s="45">
        <v>1</v>
      </c>
      <c r="H81" s="30" t="s">
        <v>158</v>
      </c>
      <c r="I81" s="28" t="s">
        <v>204</v>
      </c>
      <c r="J81" s="27" t="s">
        <v>203</v>
      </c>
      <c r="K81" s="27" t="s">
        <v>166</v>
      </c>
      <c r="L81" s="28" t="s">
        <v>159</v>
      </c>
      <c r="M81" s="29" t="s">
        <v>13</v>
      </c>
      <c r="N81" s="29" t="s">
        <v>13</v>
      </c>
      <c r="O81" s="29" t="s">
        <v>236</v>
      </c>
      <c r="P81" s="29" t="s">
        <v>236</v>
      </c>
      <c r="Q81" s="29" t="s">
        <v>236</v>
      </c>
      <c r="R81" s="29" t="s">
        <v>236</v>
      </c>
      <c r="S81" s="46">
        <v>258</v>
      </c>
      <c r="T81" s="46">
        <v>0</v>
      </c>
      <c r="U81" s="46">
        <v>7.3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26">
        <v>0</v>
      </c>
      <c r="AF81" s="46">
        <f t="shared" si="13"/>
        <v>265.3</v>
      </c>
      <c r="AH81" s="46">
        <v>286</v>
      </c>
      <c r="AI81" s="46">
        <v>0</v>
      </c>
      <c r="AJ81" s="46">
        <v>5.7</v>
      </c>
      <c r="AK81" s="46">
        <v>0</v>
      </c>
      <c r="AL81" s="46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U81" s="46">
        <f t="shared" si="14"/>
        <v>291.7</v>
      </c>
      <c r="AW81" s="46">
        <f>AVERAGE(AF81,AU81)</f>
        <v>278.5</v>
      </c>
    </row>
    <row r="82" spans="2:49" x14ac:dyDescent="0.25">
      <c r="B82" s="43"/>
      <c r="C82" s="40"/>
      <c r="D82" s="40"/>
      <c r="E82" s="40"/>
      <c r="F82" s="40"/>
      <c r="G82" s="49"/>
      <c r="H82" s="40"/>
      <c r="I82" s="42"/>
      <c r="J82" s="41"/>
      <c r="K82" s="41"/>
      <c r="L82" s="42"/>
      <c r="M82" s="43"/>
      <c r="N82" s="43"/>
      <c r="O82" s="44"/>
      <c r="P82" s="44"/>
      <c r="Q82" s="44"/>
      <c r="R82" s="44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1"/>
      <c r="AF82" s="50"/>
      <c r="AG82" s="51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1"/>
      <c r="AU82" s="50"/>
      <c r="AV82" s="51"/>
      <c r="AW82" s="50"/>
    </row>
    <row r="83" spans="2:49" ht="30" x14ac:dyDescent="0.25">
      <c r="B83" s="29">
        <v>12</v>
      </c>
      <c r="C83" s="30" t="s">
        <v>221</v>
      </c>
      <c r="D83" s="30" t="s">
        <v>216</v>
      </c>
      <c r="E83" s="30" t="s">
        <v>221</v>
      </c>
      <c r="F83" s="30" t="s">
        <v>216</v>
      </c>
      <c r="G83" s="45">
        <v>1</v>
      </c>
      <c r="H83" s="30" t="s">
        <v>217</v>
      </c>
      <c r="I83" s="28" t="s">
        <v>218</v>
      </c>
      <c r="J83" s="27" t="s">
        <v>220</v>
      </c>
      <c r="K83" s="27" t="s">
        <v>166</v>
      </c>
      <c r="L83" s="39" t="s">
        <v>219</v>
      </c>
      <c r="M83" s="29" t="s">
        <v>13</v>
      </c>
      <c r="N83" s="29" t="s">
        <v>13</v>
      </c>
      <c r="O83" s="29" t="s">
        <v>236</v>
      </c>
      <c r="P83" s="29" t="s">
        <v>236</v>
      </c>
      <c r="Q83" s="29" t="s">
        <v>236</v>
      </c>
      <c r="R83" s="29" t="s">
        <v>236</v>
      </c>
      <c r="S83" s="46">
        <v>591.03055555555557</v>
      </c>
      <c r="T83" s="46">
        <v>0</v>
      </c>
      <c r="U83" s="46">
        <v>310.60000000000002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556.30944444444447</v>
      </c>
      <c r="AC83" s="46">
        <v>0</v>
      </c>
      <c r="AD83" s="46">
        <v>284.37799999999999</v>
      </c>
      <c r="AF83" s="46">
        <f t="shared" ref="AF83" si="15">S83+T83+U83+((V83*0.84/1000)*11.86)+((W83*0.75/1000)*12.16)+((X83*0.52/1000)*12.93)+((Y83*0.175/1000)*13.33)+Z83-(SUM(AB83:AD83))</f>
        <v>60.943111111111079</v>
      </c>
      <c r="AH83" s="46">
        <v>537.31388888888887</v>
      </c>
      <c r="AI83" s="46">
        <v>0</v>
      </c>
      <c r="AJ83" s="46">
        <v>236.5</v>
      </c>
      <c r="AK83" s="46">
        <v>0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525.85888888888894</v>
      </c>
      <c r="AR83" s="46">
        <v>0</v>
      </c>
      <c r="AS83" s="46">
        <v>231.613</v>
      </c>
      <c r="AU83" s="46">
        <f t="shared" ref="AU83" si="16">AH83+AI83+AJ83+((AK83*0.84/1000)*11.86)+((AL83*0.75/1000)*12.16)+((AM83*0.52/1000)*12.93)+((AN83*0.175/1000)*13.33)+AO83-(SUM(AQ83:AS83))</f>
        <v>16.341999999999871</v>
      </c>
      <c r="AW83" s="46">
        <f>AVERAGE(AF83,AU83)</f>
        <v>38.642555555555475</v>
      </c>
    </row>
    <row r="84" spans="2:49" x14ac:dyDescent="0.25">
      <c r="B84" s="43"/>
      <c r="C84" s="40"/>
      <c r="D84" s="40"/>
      <c r="E84" s="40"/>
      <c r="F84" s="40"/>
      <c r="G84" s="49"/>
      <c r="H84" s="40"/>
      <c r="I84" s="42"/>
      <c r="J84" s="41"/>
      <c r="K84" s="41"/>
      <c r="L84" s="42"/>
      <c r="M84" s="43"/>
      <c r="N84" s="43"/>
      <c r="O84" s="44"/>
      <c r="P84" s="44"/>
      <c r="Q84" s="44"/>
      <c r="R84" s="44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1"/>
      <c r="AF84" s="50"/>
      <c r="AG84" s="51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1"/>
      <c r="AU84" s="50"/>
      <c r="AV84" s="51"/>
      <c r="AW84" s="50"/>
    </row>
    <row r="85" spans="2:49" x14ac:dyDescent="0.25">
      <c r="AW85" s="59"/>
    </row>
    <row r="86" spans="2:49" x14ac:dyDescent="0.25">
      <c r="B86" s="61"/>
      <c r="C86" s="31"/>
      <c r="G86" s="60"/>
      <c r="AW86" s="61"/>
    </row>
    <row r="87" spans="2:49" x14ac:dyDescent="0.25">
      <c r="C87" s="63" t="s">
        <v>329</v>
      </c>
      <c r="D87" s="63"/>
      <c r="E87" s="63"/>
      <c r="F87" s="63"/>
      <c r="G87" s="62"/>
    </row>
    <row r="88" spans="2:49" ht="41.25" customHeight="1" x14ac:dyDescent="0.25">
      <c r="C88"/>
      <c r="D88"/>
      <c r="E88" s="13" t="s">
        <v>118</v>
      </c>
      <c r="F88" s="14" t="s">
        <v>119</v>
      </c>
      <c r="G88" s="14" t="s">
        <v>120</v>
      </c>
      <c r="H88" s="14" t="s">
        <v>327</v>
      </c>
    </row>
    <row r="89" spans="2:49" x14ac:dyDescent="0.25">
      <c r="C89" s="17" t="s">
        <v>121</v>
      </c>
      <c r="D89" s="18"/>
      <c r="E89" s="15" t="s">
        <v>122</v>
      </c>
      <c r="F89" s="16">
        <v>43.774000000000001</v>
      </c>
      <c r="G89" s="16">
        <f>F89/3.6</f>
        <v>12.159444444444444</v>
      </c>
      <c r="H89" s="19">
        <v>750</v>
      </c>
    </row>
    <row r="90" spans="2:49" x14ac:dyDescent="0.25">
      <c r="C90" s="17" t="s">
        <v>123</v>
      </c>
      <c r="D90" s="18"/>
      <c r="E90" s="15" t="s">
        <v>122</v>
      </c>
      <c r="F90" s="16">
        <v>42.695</v>
      </c>
      <c r="G90" s="16">
        <f>F90/3.6</f>
        <v>11.859722222222222</v>
      </c>
      <c r="H90" s="19">
        <v>840</v>
      </c>
    </row>
    <row r="91" spans="2:49" x14ac:dyDescent="0.25">
      <c r="C91" s="17" t="s">
        <v>128</v>
      </c>
      <c r="D91" s="18"/>
      <c r="E91" s="15" t="s">
        <v>122</v>
      </c>
      <c r="F91" s="16">
        <v>46.564</v>
      </c>
      <c r="G91" s="16">
        <f>F91/3.6</f>
        <v>12.934444444444445</v>
      </c>
      <c r="H91" s="19">
        <v>520</v>
      </c>
    </row>
    <row r="92" spans="2:49" x14ac:dyDescent="0.25">
      <c r="C92" s="17" t="s">
        <v>129</v>
      </c>
      <c r="D92" s="18"/>
      <c r="E92" s="15" t="s">
        <v>122</v>
      </c>
      <c r="F92" s="16">
        <v>48</v>
      </c>
      <c r="G92" s="16">
        <f>F92/3.6</f>
        <v>13.333333333333332</v>
      </c>
      <c r="H92" s="19">
        <v>175</v>
      </c>
    </row>
  </sheetData>
  <mergeCells count="11">
    <mergeCell ref="C87:F87"/>
    <mergeCell ref="AQ5:AS5"/>
    <mergeCell ref="AH5:AP5"/>
    <mergeCell ref="C5:N5"/>
    <mergeCell ref="O5:R5"/>
    <mergeCell ref="Q7:Q12"/>
    <mergeCell ref="R7:R12"/>
    <mergeCell ref="O7:O12"/>
    <mergeCell ref="P7:P12"/>
    <mergeCell ref="S5:AA5"/>
    <mergeCell ref="AB5:AD5"/>
  </mergeCells>
  <phoneticPr fontId="7" type="noConversion"/>
  <pageMargins left="0.7" right="0.7" top="0.78740157499999996" bottom="0.78740157499999996" header="0.3" footer="0.3"/>
  <pageSetup paperSize="8" orientation="landscape" r:id="rId1"/>
  <ignoredErrors>
    <ignoredError sqref="J24 J14:J15 J10:J12 J79:J83 J22 J31:J37 J39:J41 J56:J77 J20 J42:J44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objekty města</vt:lpstr>
      <vt:lpstr>energetické hospodářství</vt:lpstr>
      <vt:lpstr>'energetické hospodářství'!Oblast_tisku</vt:lpstr>
      <vt:lpstr>'objekty města'!Oblast_tisku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Kovalovská Marta</dc:creator>
  <cp:lastModifiedBy>Salaquardová Petra</cp:lastModifiedBy>
  <cp:lastPrinted>2025-03-03T13:26:19Z</cp:lastPrinted>
  <dcterms:created xsi:type="dcterms:W3CDTF">2024-11-15T09:07:08Z</dcterms:created>
  <dcterms:modified xsi:type="dcterms:W3CDTF">2025-06-11T11:10:29Z</dcterms:modified>
</cp:coreProperties>
</file>