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0" windowHeight="0"/>
  </bookViews>
  <sheets>
    <sheet name="Rekapitulace stavby" sheetId="1" r:id="rId1"/>
    <sheet name="SO 000.1 - Vedlejší a ost..." sheetId="2" r:id="rId2"/>
    <sheet name="SO 000.2 - Vedlejší a ost..." sheetId="3" r:id="rId3"/>
    <sheet name="SO 101.1 - Chodník - 1.etapa" sheetId="4" r:id="rId4"/>
    <sheet name="SO 101.2 - Chodník - 2.etapa" sheetId="5" r:id="rId5"/>
    <sheet name="SO 401.1 - Přeložka veřej..." sheetId="6" r:id="rId6"/>
    <sheet name="SO 401.2 - Přeložka veřej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000.1 - Vedlejší a ost...'!$C$120:$K$161</definedName>
    <definedName name="_xlnm.Print_Area" localSheetId="1">'SO 000.1 - Vedlejší a ost...'!$C$4:$J$76,'SO 000.1 - Vedlejší a ost...'!$C$82:$J$102,'SO 000.1 - Vedlejší a ost...'!$C$108:$J$161</definedName>
    <definedName name="_xlnm.Print_Titles" localSheetId="1">'SO 000.1 - Vedlejší a ost...'!$120:$120</definedName>
    <definedName name="_xlnm._FilterDatabase" localSheetId="2" hidden="1">'SO 000.2 - Vedlejší a ost...'!$C$120:$K$161</definedName>
    <definedName name="_xlnm.Print_Area" localSheetId="2">'SO 000.2 - Vedlejší a ost...'!$C$4:$J$76,'SO 000.2 - Vedlejší a ost...'!$C$82:$J$102,'SO 000.2 - Vedlejší a ost...'!$C$108:$J$161</definedName>
    <definedName name="_xlnm.Print_Titles" localSheetId="2">'SO 000.2 - Vedlejší a ost...'!$120:$120</definedName>
    <definedName name="_xlnm._FilterDatabase" localSheetId="3" hidden="1">'SO 101.1 - Chodník - 1.etapa'!$C$126:$K$493</definedName>
    <definedName name="_xlnm.Print_Area" localSheetId="3">'SO 101.1 - Chodník - 1.etapa'!$C$4:$J$76,'SO 101.1 - Chodník - 1.etapa'!$C$82:$J$108,'SO 101.1 - Chodník - 1.etapa'!$C$114:$J$493</definedName>
    <definedName name="_xlnm.Print_Titles" localSheetId="3">'SO 101.1 - Chodník - 1.etapa'!$126:$126</definedName>
    <definedName name="_xlnm._FilterDatabase" localSheetId="4" hidden="1">'SO 101.2 - Chodník - 2.etapa'!$C$125:$K$342</definedName>
    <definedName name="_xlnm.Print_Area" localSheetId="4">'SO 101.2 - Chodník - 2.etapa'!$C$4:$J$76,'SO 101.2 - Chodník - 2.etapa'!$C$82:$J$107,'SO 101.2 - Chodník - 2.etapa'!$C$113:$J$342</definedName>
    <definedName name="_xlnm.Print_Titles" localSheetId="4">'SO 101.2 - Chodník - 2.etapa'!$125:$125</definedName>
    <definedName name="_xlnm._FilterDatabase" localSheetId="5" hidden="1">'SO 401.1 - Přeložka veřej...'!$C$127:$K$328</definedName>
    <definedName name="_xlnm.Print_Area" localSheetId="5">'SO 401.1 - Přeložka veřej...'!$C$4:$J$76,'SO 401.1 - Přeložka veřej...'!$C$82:$J$109,'SO 401.1 - Přeložka veřej...'!$C$115:$J$328</definedName>
    <definedName name="_xlnm.Print_Titles" localSheetId="5">'SO 401.1 - Přeložka veřej...'!$127:$127</definedName>
    <definedName name="_xlnm._FilterDatabase" localSheetId="6" hidden="1">'SO 401.2 - Přeložka veřej...'!$C$127:$K$329</definedName>
    <definedName name="_xlnm.Print_Area" localSheetId="6">'SO 401.2 - Přeložka veřej...'!$C$4:$J$76,'SO 401.2 - Přeložka veřej...'!$C$82:$J$109,'SO 401.2 - Přeložka veřej...'!$C$115:$J$329</definedName>
    <definedName name="_xlnm.Print_Titles" localSheetId="6">'SO 401.2 - Přeložka veřej...'!$127:$127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328"/>
  <c r="BH328"/>
  <c r="BG328"/>
  <c r="BF328"/>
  <c r="T328"/>
  <c r="T327"/>
  <c r="R328"/>
  <c r="R327"/>
  <c r="P328"/>
  <c r="P327"/>
  <c r="BI324"/>
  <c r="BH324"/>
  <c r="BG324"/>
  <c r="BF324"/>
  <c r="T324"/>
  <c r="T323"/>
  <c r="R324"/>
  <c r="R323"/>
  <c r="P324"/>
  <c r="P323"/>
  <c r="BI320"/>
  <c r="BH320"/>
  <c r="BG320"/>
  <c r="BF320"/>
  <c r="T320"/>
  <c r="T319"/>
  <c r="T318"/>
  <c r="R320"/>
  <c r="R319"/>
  <c r="R318"/>
  <c r="P320"/>
  <c r="P319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6" r="J37"/>
  <c r="J36"/>
  <c i="1" r="AY99"/>
  <c i="6" r="J35"/>
  <c i="1" r="AX99"/>
  <c i="6" r="BI327"/>
  <c r="BH327"/>
  <c r="BG327"/>
  <c r="BF327"/>
  <c r="T327"/>
  <c r="T326"/>
  <c r="R327"/>
  <c r="R326"/>
  <c r="P327"/>
  <c r="P326"/>
  <c r="BI323"/>
  <c r="BH323"/>
  <c r="BG323"/>
  <c r="BF323"/>
  <c r="T323"/>
  <c r="T322"/>
  <c r="R323"/>
  <c r="R322"/>
  <c r="P323"/>
  <c r="P322"/>
  <c r="BI319"/>
  <c r="BH319"/>
  <c r="BG319"/>
  <c r="BF319"/>
  <c r="T319"/>
  <c r="T318"/>
  <c r="T317"/>
  <c r="R319"/>
  <c r="R318"/>
  <c r="R317"/>
  <c r="P319"/>
  <c r="P318"/>
  <c r="P317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6"/>
  <c r="BH236"/>
  <c r="BG236"/>
  <c r="BF236"/>
  <c r="T236"/>
  <c r="R236"/>
  <c r="P236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5" r="J37"/>
  <c r="J36"/>
  <c i="1" r="AY98"/>
  <c i="5" r="J35"/>
  <c i="1" r="AX98"/>
  <c i="5" r="BI342"/>
  <c r="BH342"/>
  <c r="BG342"/>
  <c r="BF342"/>
  <c r="T342"/>
  <c r="R342"/>
  <c r="P342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4" r="J37"/>
  <c r="J36"/>
  <c i="1" r="AY97"/>
  <c i="4" r="J35"/>
  <c i="1" r="AX97"/>
  <c i="4" r="BI493"/>
  <c r="BH493"/>
  <c r="BG493"/>
  <c r="BF493"/>
  <c r="T493"/>
  <c r="R493"/>
  <c r="P493"/>
  <c r="BI492"/>
  <c r="BH492"/>
  <c r="BG492"/>
  <c r="BF492"/>
  <c r="T492"/>
  <c r="R492"/>
  <c r="P492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3" r="J37"/>
  <c r="J36"/>
  <c i="1" r="AY96"/>
  <c i="3" r="J35"/>
  <c i="1" r="AX96"/>
  <c i="3"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" r="J37"/>
  <c r="J36"/>
  <c i="1" r="AY95"/>
  <c i="2" r="J35"/>
  <c i="1" r="AX95"/>
  <c i="2"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1" r="L90"/>
  <c r="AM90"/>
  <c r="AM89"/>
  <c r="L89"/>
  <c r="AM87"/>
  <c r="L87"/>
  <c r="L85"/>
  <c r="L84"/>
  <c i="2" r="J158"/>
  <c r="J133"/>
  <c r="J144"/>
  <c r="J130"/>
  <c r="BK158"/>
  <c r="BK147"/>
  <c r="BK149"/>
  <c r="J124"/>
  <c i="3" r="BK154"/>
  <c r="BK136"/>
  <c r="BK133"/>
  <c r="J124"/>
  <c r="BK144"/>
  <c r="BK140"/>
  <c r="BK158"/>
  <c r="J149"/>
  <c r="BK130"/>
  <c r="BK149"/>
  <c i="4" r="J492"/>
  <c r="J458"/>
  <c r="J429"/>
  <c r="BK403"/>
  <c r="BK364"/>
  <c r="J330"/>
  <c r="J305"/>
  <c r="J285"/>
  <c r="J263"/>
  <c r="BK240"/>
  <c r="BK226"/>
  <c r="J196"/>
  <c r="J186"/>
  <c r="J170"/>
  <c r="BK143"/>
  <c r="BK454"/>
  <c r="J445"/>
  <c r="J431"/>
  <c r="J403"/>
  <c r="BK378"/>
  <c r="J351"/>
  <c r="J319"/>
  <c r="BK290"/>
  <c r="BK266"/>
  <c r="BK245"/>
  <c r="J218"/>
  <c r="J190"/>
  <c r="BK178"/>
  <c r="J168"/>
  <c r="J139"/>
  <c r="BK485"/>
  <c r="J426"/>
  <c r="BK397"/>
  <c r="J372"/>
  <c r="J356"/>
  <c r="BK319"/>
  <c r="J309"/>
  <c r="J299"/>
  <c r="J257"/>
  <c r="J240"/>
  <c r="J231"/>
  <c r="J214"/>
  <c r="J206"/>
  <c r="J198"/>
  <c r="J178"/>
  <c r="J162"/>
  <c r="BK141"/>
  <c r="BK470"/>
  <c r="J454"/>
  <c r="BK431"/>
  <c r="BK400"/>
  <c r="J378"/>
  <c r="J353"/>
  <c r="BK327"/>
  <c r="J315"/>
  <c r="BK293"/>
  <c r="J279"/>
  <c r="J254"/>
  <c r="J226"/>
  <c r="BK200"/>
  <c r="BK186"/>
  <c r="BK166"/>
  <c r="J153"/>
  <c r="J130"/>
  <c i="5" r="BK311"/>
  <c r="BK275"/>
  <c r="BK255"/>
  <c r="BK229"/>
  <c r="BK211"/>
  <c r="J183"/>
  <c r="BK166"/>
  <c r="BK145"/>
  <c r="J322"/>
  <c r="J309"/>
  <c r="BK286"/>
  <c r="BK262"/>
  <c r="BK239"/>
  <c r="BK220"/>
  <c r="BK204"/>
  <c r="J190"/>
  <c r="BK168"/>
  <c r="BK150"/>
  <c r="J337"/>
  <c r="J311"/>
  <c r="BK302"/>
  <c r="BK283"/>
  <c r="BK249"/>
  <c r="J211"/>
  <c r="BK185"/>
  <c r="J175"/>
  <c r="J166"/>
  <c r="J129"/>
  <c r="J333"/>
  <c r="J300"/>
  <c r="J280"/>
  <c r="BK258"/>
  <c r="BK237"/>
  <c r="J209"/>
  <c r="J195"/>
  <c r="BK156"/>
  <c r="J141"/>
  <c i="6" r="BK294"/>
  <c r="BK269"/>
  <c r="BK248"/>
  <c r="BK236"/>
  <c r="J194"/>
  <c r="J178"/>
  <c r="J166"/>
  <c r="BK134"/>
  <c r="J315"/>
  <c r="BK296"/>
  <c r="BK285"/>
  <c r="J264"/>
  <c r="J236"/>
  <c r="BK212"/>
  <c r="BK201"/>
  <c r="BK178"/>
  <c r="BK327"/>
  <c r="J306"/>
  <c r="BK288"/>
  <c r="BK267"/>
  <c r="J226"/>
  <c r="BK217"/>
  <c r="BK197"/>
  <c r="BK186"/>
  <c r="BK154"/>
  <c r="BK319"/>
  <c r="J280"/>
  <c r="BK264"/>
  <c r="BK246"/>
  <c r="J197"/>
  <c r="J176"/>
  <c r="BK164"/>
  <c r="BK145"/>
  <c i="7" r="J320"/>
  <c r="J297"/>
  <c r="BK284"/>
  <c r="J262"/>
  <c r="BK250"/>
  <c r="J205"/>
  <c r="J177"/>
  <c r="J164"/>
  <c r="BK143"/>
  <c r="BK324"/>
  <c r="BK224"/>
  <c r="BK207"/>
  <c r="J190"/>
  <c r="BK160"/>
  <c r="BK228"/>
  <c r="J207"/>
  <c r="BK190"/>
  <c r="J180"/>
  <c r="J160"/>
  <c r="BK299"/>
  <c r="BK281"/>
  <c r="J268"/>
  <c r="BK248"/>
  <c r="J216"/>
  <c r="BK188"/>
  <c r="BK180"/>
  <c r="J138"/>
  <c i="3" r="J154"/>
  <c r="J128"/>
  <c r="J144"/>
  <c i="4" r="BK483"/>
  <c r="J448"/>
  <c r="BK439"/>
  <c r="J409"/>
  <c r="BK372"/>
  <c r="J333"/>
  <c r="J302"/>
  <c r="J281"/>
  <c r="BK260"/>
  <c r="BK243"/>
  <c r="J223"/>
  <c r="J192"/>
  <c r="J184"/>
  <c r="J166"/>
  <c r="J145"/>
  <c r="J464"/>
  <c r="BK442"/>
  <c r="BK417"/>
  <c r="J391"/>
  <c r="J375"/>
  <c r="J344"/>
  <c r="BK321"/>
  <c r="J293"/>
  <c r="J269"/>
  <c r="BK257"/>
  <c r="BK231"/>
  <c r="BK202"/>
  <c r="BK180"/>
  <c r="BK170"/>
  <c r="J141"/>
  <c r="BK492"/>
  <c r="BK429"/>
  <c r="J411"/>
  <c r="J385"/>
  <c r="BK347"/>
  <c r="J317"/>
  <c r="J311"/>
  <c r="BK296"/>
  <c r="J275"/>
  <c r="BK251"/>
  <c r="BK233"/>
  <c r="J216"/>
  <c r="J202"/>
  <c r="J194"/>
  <c r="J172"/>
  <c r="BK153"/>
  <c r="J485"/>
  <c r="BK464"/>
  <c r="BK451"/>
  <c r="BK414"/>
  <c r="BK391"/>
  <c r="BK356"/>
  <c r="BK330"/>
  <c r="BK313"/>
  <c r="BK287"/>
  <c r="J277"/>
  <c r="J249"/>
  <c r="BK223"/>
  <c r="BK198"/>
  <c r="J180"/>
  <c r="BK162"/>
  <c r="J143"/>
  <c i="5" r="BK324"/>
  <c r="J296"/>
  <c r="J262"/>
  <c r="BK226"/>
  <c r="BK207"/>
  <c r="BK181"/>
  <c r="J156"/>
  <c r="J138"/>
  <c r="J318"/>
  <c r="BK300"/>
  <c r="BK269"/>
  <c r="BK260"/>
  <c r="J237"/>
  <c r="BK217"/>
  <c r="BK201"/>
  <c r="J185"/>
  <c r="J164"/>
  <c r="J148"/>
  <c r="BK322"/>
  <c r="BK307"/>
  <c r="J286"/>
  <c r="BK264"/>
  <c r="J239"/>
  <c r="BK190"/>
  <c r="BK178"/>
  <c r="BK164"/>
  <c r="BK342"/>
  <c r="BK318"/>
  <c r="J283"/>
  <c r="J275"/>
  <c r="J255"/>
  <c r="J226"/>
  <c r="J207"/>
  <c r="BK192"/>
  <c r="BK153"/>
  <c i="6" r="J319"/>
  <c r="J290"/>
  <c r="J267"/>
  <c r="J246"/>
  <c r="BK224"/>
  <c r="BK199"/>
  <c r="J180"/>
  <c r="J164"/>
  <c r="J131"/>
  <c r="BK312"/>
  <c r="J292"/>
  <c r="BK273"/>
  <c r="BK258"/>
  <c r="BK222"/>
  <c r="J210"/>
  <c r="J203"/>
  <c r="BK180"/>
  <c r="BK138"/>
  <c r="BK298"/>
  <c r="J283"/>
  <c r="BK261"/>
  <c r="J224"/>
  <c r="J212"/>
  <c r="BK194"/>
  <c r="J184"/>
  <c r="J148"/>
  <c r="BK131"/>
  <c r="J300"/>
  <c r="J275"/>
  <c r="J258"/>
  <c r="BK226"/>
  <c r="BK189"/>
  <c r="BK166"/>
  <c r="BK148"/>
  <c i="7" r="BK328"/>
  <c r="BK307"/>
  <c r="BK291"/>
  <c r="BK272"/>
  <c r="BK252"/>
  <c r="BK210"/>
  <c r="J186"/>
  <c r="BK168"/>
  <c r="J148"/>
  <c r="J131"/>
  <c r="J228"/>
  <c r="BK216"/>
  <c r="J196"/>
  <c r="J162"/>
  <c r="BK131"/>
  <c r="BK289"/>
  <c r="BK274"/>
  <c r="J250"/>
  <c r="J224"/>
  <c r="J210"/>
  <c r="BK196"/>
  <c r="BK184"/>
  <c r="BK171"/>
  <c r="BK145"/>
  <c r="BK286"/>
  <c r="J276"/>
  <c r="BK262"/>
  <c r="BK240"/>
  <c r="J214"/>
  <c r="BK186"/>
  <c r="BK162"/>
  <c i="2" r="BK144"/>
  <c r="J140"/>
  <c r="BK130"/>
  <c r="BK140"/>
  <c r="BK124"/>
  <c r="J149"/>
  <c r="BK128"/>
  <c r="BK133"/>
  <c i="1" r="AS94"/>
  <c i="3" r="J130"/>
  <c r="BK147"/>
  <c r="BK126"/>
  <c r="J126"/>
  <c i="4" r="J468"/>
  <c r="J442"/>
  <c r="J423"/>
  <c r="BK375"/>
  <c r="J347"/>
  <c r="J321"/>
  <c r="J296"/>
  <c r="BK279"/>
  <c r="J251"/>
  <c r="J233"/>
  <c r="BK220"/>
  <c r="BK190"/>
  <c r="BK182"/>
  <c r="BK150"/>
  <c r="BK493"/>
  <c r="BK448"/>
  <c r="BK436"/>
  <c r="BK409"/>
  <c r="BK388"/>
  <c r="J366"/>
  <c r="BK333"/>
  <c r="BK309"/>
  <c r="BK272"/>
  <c r="J260"/>
  <c r="BK237"/>
  <c r="BK206"/>
  <c r="J182"/>
  <c r="J174"/>
  <c r="J148"/>
  <c r="J493"/>
  <c r="BK460"/>
  <c r="J414"/>
  <c r="J388"/>
  <c r="BK366"/>
  <c r="J327"/>
  <c r="BK315"/>
  <c r="BK305"/>
  <c r="BK277"/>
  <c r="BK254"/>
  <c r="BK235"/>
  <c r="BK218"/>
  <c r="BK212"/>
  <c r="BK204"/>
  <c r="BK196"/>
  <c r="BK164"/>
  <c r="BK145"/>
  <c r="J481"/>
  <c r="BK458"/>
  <c r="BK423"/>
  <c r="J394"/>
  <c r="J364"/>
  <c r="BK336"/>
  <c r="BK317"/>
  <c r="BK299"/>
  <c r="BK281"/>
  <c r="BK269"/>
  <c r="J235"/>
  <c r="BK214"/>
  <c r="BK192"/>
  <c r="BK168"/>
  <c r="J156"/>
  <c i="5" r="BK335"/>
  <c r="J307"/>
  <c r="J267"/>
  <c r="J243"/>
  <c r="J214"/>
  <c r="BK187"/>
  <c r="J173"/>
  <c r="BK148"/>
  <c r="BK129"/>
  <c r="BK315"/>
  <c r="J293"/>
  <c r="J264"/>
  <c r="BK252"/>
  <c r="J224"/>
  <c r="BK209"/>
  <c r="BK195"/>
  <c r="J170"/>
  <c r="J153"/>
  <c r="BK341"/>
  <c r="J315"/>
  <c r="BK305"/>
  <c r="BK280"/>
  <c r="BK246"/>
  <c r="J192"/>
  <c r="BK183"/>
  <c r="BK173"/>
  <c r="J145"/>
  <c r="BK337"/>
  <c r="BK313"/>
  <c r="BK296"/>
  <c r="BK277"/>
  <c r="J249"/>
  <c r="BK224"/>
  <c r="J204"/>
  <c r="BK175"/>
  <c r="BK143"/>
  <c i="6" r="J296"/>
  <c r="BK275"/>
  <c r="J250"/>
  <c r="BK238"/>
  <c r="J201"/>
  <c r="J182"/>
  <c r="J172"/>
  <c r="J138"/>
  <c r="J323"/>
  <c r="J298"/>
  <c r="J288"/>
  <c r="J269"/>
  <c r="J248"/>
  <c r="BK220"/>
  <c r="BK208"/>
  <c r="J199"/>
  <c r="J174"/>
  <c r="BK323"/>
  <c r="J294"/>
  <c r="BK280"/>
  <c r="BK244"/>
  <c r="J220"/>
  <c r="J206"/>
  <c r="J189"/>
  <c r="BK168"/>
  <c r="J134"/>
  <c r="J285"/>
  <c r="J273"/>
  <c r="BK250"/>
  <c r="BK210"/>
  <c r="BK182"/>
  <c r="J168"/>
  <c r="J154"/>
  <c i="7" r="J324"/>
  <c r="J313"/>
  <c r="BK293"/>
  <c r="J274"/>
  <c r="BK256"/>
  <c r="BK242"/>
  <c r="J193"/>
  <c r="J171"/>
  <c r="J154"/>
  <c r="BK138"/>
  <c r="J316"/>
  <c r="BK313"/>
  <c r="J307"/>
  <c r="J301"/>
  <c r="J299"/>
  <c r="BK295"/>
  <c r="J293"/>
  <c r="J289"/>
  <c r="J278"/>
  <c r="J272"/>
  <c r="BK268"/>
  <c r="J265"/>
  <c r="J256"/>
  <c r="BK254"/>
  <c r="J252"/>
  <c r="J240"/>
  <c r="J226"/>
  <c r="BK205"/>
  <c r="BK198"/>
  <c r="J168"/>
  <c r="J151"/>
  <c r="BK301"/>
  <c r="J286"/>
  <c r="J270"/>
  <c r="J242"/>
  <c r="BK214"/>
  <c r="J198"/>
  <c r="J188"/>
  <c r="BK177"/>
  <c r="J143"/>
  <c r="BK297"/>
  <c r="BK278"/>
  <c r="BK265"/>
  <c r="BK226"/>
  <c r="BK212"/>
  <c r="J182"/>
  <c r="J145"/>
  <c i="2" r="J147"/>
  <c r="BK136"/>
  <c r="BK126"/>
  <c r="J136"/>
  <c r="J126"/>
  <c r="BK154"/>
  <c r="J154"/>
  <c r="J128"/>
  <c i="3" r="J158"/>
  <c r="J140"/>
  <c r="J147"/>
  <c r="J133"/>
  <c r="BK124"/>
  <c r="J136"/>
  <c r="BK128"/>
  <c i="4" r="J470"/>
  <c r="BK445"/>
  <c r="BK426"/>
  <c r="J400"/>
  <c r="J336"/>
  <c r="BK311"/>
  <c r="J287"/>
  <c r="J266"/>
  <c r="BK249"/>
  <c r="BK229"/>
  <c r="J204"/>
  <c r="BK188"/>
  <c r="BK172"/>
  <c r="BK148"/>
  <c r="BK468"/>
  <c r="J451"/>
  <c r="J439"/>
  <c r="BK411"/>
  <c r="BK385"/>
  <c r="BK353"/>
  <c r="J324"/>
  <c r="BK307"/>
  <c r="BK275"/>
  <c r="J243"/>
  <c r="J229"/>
  <c r="J188"/>
  <c r="J176"/>
  <c r="J150"/>
  <c r="BK130"/>
  <c r="BK481"/>
  <c r="J417"/>
  <c r="BK394"/>
  <c r="BK369"/>
  <c r="BK344"/>
  <c r="J313"/>
  <c r="BK302"/>
  <c r="J290"/>
  <c r="BK263"/>
  <c r="J245"/>
  <c r="J220"/>
  <c r="J212"/>
  <c r="J200"/>
  <c r="BK184"/>
  <c r="BK174"/>
  <c r="BK156"/>
  <c r="J483"/>
  <c r="J460"/>
  <c r="J436"/>
  <c r="J397"/>
  <c r="J369"/>
  <c r="BK351"/>
  <c r="BK324"/>
  <c r="J307"/>
  <c r="BK285"/>
  <c r="J272"/>
  <c r="J237"/>
  <c r="BK216"/>
  <c r="BK194"/>
  <c r="BK176"/>
  <c r="J164"/>
  <c r="BK139"/>
  <c i="5" r="BK333"/>
  <c r="J302"/>
  <c r="J269"/>
  <c r="J252"/>
  <c r="J217"/>
  <c r="J198"/>
  <c r="J168"/>
  <c r="J143"/>
  <c r="BK141"/>
  <c r="J341"/>
  <c r="J313"/>
  <c r="J289"/>
  <c r="BK267"/>
  <c r="J258"/>
  <c r="J229"/>
  <c r="BK214"/>
  <c r="BK198"/>
  <c r="J178"/>
  <c r="BK162"/>
  <c r="J342"/>
  <c r="J324"/>
  <c r="BK309"/>
  <c r="BK289"/>
  <c r="J277"/>
  <c r="BK243"/>
  <c r="J187"/>
  <c r="J181"/>
  <c r="BK170"/>
  <c r="BK138"/>
  <c r="J335"/>
  <c r="J305"/>
  <c r="BK293"/>
  <c r="J260"/>
  <c r="J246"/>
  <c r="J220"/>
  <c r="J201"/>
  <c r="J162"/>
  <c r="J150"/>
  <c i="6" r="BK306"/>
  <c r="BK277"/>
  <c r="J261"/>
  <c r="J244"/>
  <c r="BK203"/>
  <c r="BK184"/>
  <c r="BK176"/>
  <c r="J145"/>
  <c r="J327"/>
  <c r="BK300"/>
  <c r="BK290"/>
  <c r="J271"/>
  <c r="J252"/>
  <c r="J217"/>
  <c r="BK206"/>
  <c r="J186"/>
  <c r="J157"/>
  <c r="J312"/>
  <c r="BK292"/>
  <c r="J277"/>
  <c r="BK252"/>
  <c r="J222"/>
  <c r="J208"/>
  <c r="BK192"/>
  <c r="BK174"/>
  <c r="BK143"/>
  <c r="BK315"/>
  <c r="BK283"/>
  <c r="BK271"/>
  <c r="J238"/>
  <c r="J192"/>
  <c r="BK172"/>
  <c r="BK157"/>
  <c r="J143"/>
  <c i="7" r="BK316"/>
  <c r="J295"/>
  <c r="BK276"/>
  <c r="J259"/>
  <c r="J248"/>
  <c r="BK203"/>
  <c r="BK174"/>
  <c r="BK151"/>
  <c r="BK134"/>
  <c r="J328"/>
  <c r="J230"/>
  <c r="J221"/>
  <c r="BK201"/>
  <c r="J184"/>
  <c r="BK154"/>
  <c r="BK148"/>
  <c r="J291"/>
  <c r="J281"/>
  <c r="BK259"/>
  <c r="BK230"/>
  <c r="J212"/>
  <c r="J201"/>
  <c r="BK193"/>
  <c r="BK182"/>
  <c r="BK164"/>
  <c r="BK320"/>
  <c r="J284"/>
  <c r="BK270"/>
  <c r="J254"/>
  <c r="BK221"/>
  <c r="J203"/>
  <c r="J174"/>
  <c r="J134"/>
  <c l="1" r="P318"/>
  <c i="2" r="P123"/>
  <c r="T123"/>
  <c r="T132"/>
  <c r="R143"/>
  <c r="P153"/>
  <c i="3" r="R123"/>
  <c r="R132"/>
  <c r="BK143"/>
  <c r="J143"/>
  <c r="J100"/>
  <c r="BK153"/>
  <c r="J153"/>
  <c r="J101"/>
  <c i="4" r="P129"/>
  <c r="P147"/>
  <c r="T225"/>
  <c r="P343"/>
  <c r="P350"/>
  <c r="BK363"/>
  <c r="J363"/>
  <c r="J103"/>
  <c r="BK374"/>
  <c r="J374"/>
  <c r="J104"/>
  <c r="BK435"/>
  <c r="J435"/>
  <c r="J105"/>
  <c r="BK463"/>
  <c r="J463"/>
  <c r="J106"/>
  <c r="BK491"/>
  <c r="J491"/>
  <c r="J107"/>
  <c i="5" r="P128"/>
  <c r="R147"/>
  <c r="R177"/>
  <c r="R223"/>
  <c r="T236"/>
  <c r="BK242"/>
  <c r="J242"/>
  <c r="J103"/>
  <c r="BK292"/>
  <c r="J292"/>
  <c r="J104"/>
  <c r="T317"/>
  <c r="R340"/>
  <c i="6" r="BK130"/>
  <c r="R130"/>
  <c r="R129"/>
  <c r="P142"/>
  <c r="P141"/>
  <c r="BK171"/>
  <c r="J171"/>
  <c r="J103"/>
  <c r="R171"/>
  <c r="T171"/>
  <c r="R205"/>
  <c i="2" r="BK132"/>
  <c r="J132"/>
  <c r="J99"/>
  <c r="BK143"/>
  <c r="J143"/>
  <c r="J100"/>
  <c r="BK153"/>
  <c r="J153"/>
  <c r="J101"/>
  <c i="3" r="P123"/>
  <c r="T132"/>
  <c r="T143"/>
  <c r="T153"/>
  <c i="4" r="BK129"/>
  <c r="J129"/>
  <c r="J98"/>
  <c r="R147"/>
  <c r="R225"/>
  <c r="R343"/>
  <c r="T350"/>
  <c r="P363"/>
  <c r="P374"/>
  <c r="T435"/>
  <c r="T463"/>
  <c r="T491"/>
  <c i="5" r="BK128"/>
  <c r="BK147"/>
  <c r="J147"/>
  <c r="J99"/>
  <c r="BK177"/>
  <c r="J177"/>
  <c r="J100"/>
  <c r="P223"/>
  <c r="P236"/>
  <c r="P242"/>
  <c r="T292"/>
  <c r="BK317"/>
  <c r="J317"/>
  <c r="J105"/>
  <c r="P340"/>
  <c i="6" r="T130"/>
  <c r="T129"/>
  <c r="R142"/>
  <c r="R141"/>
  <c r="P171"/>
  <c r="T205"/>
  <c i="7" r="BK130"/>
  <c r="T130"/>
  <c r="T129"/>
  <c r="BK142"/>
  <c r="BK141"/>
  <c r="J141"/>
  <c r="J100"/>
  <c r="T142"/>
  <c r="T141"/>
  <c r="P167"/>
  <c r="T167"/>
  <c r="P209"/>
  <c i="2" r="BK123"/>
  <c r="J123"/>
  <c r="J98"/>
  <c r="P132"/>
  <c r="T143"/>
  <c r="T153"/>
  <c i="3" r="BK123"/>
  <c r="J123"/>
  <c r="J98"/>
  <c r="BK132"/>
  <c r="J132"/>
  <c r="J99"/>
  <c r="P143"/>
  <c r="R153"/>
  <c i="4" r="T129"/>
  <c r="BK147"/>
  <c r="J147"/>
  <c r="J99"/>
  <c r="P225"/>
  <c r="T343"/>
  <c r="R350"/>
  <c r="R363"/>
  <c r="R374"/>
  <c r="P435"/>
  <c r="R463"/>
  <c r="R491"/>
  <c i="5" r="T128"/>
  <c r="T147"/>
  <c r="T177"/>
  <c r="T223"/>
  <c r="R236"/>
  <c r="R242"/>
  <c r="P292"/>
  <c r="R317"/>
  <c r="BK340"/>
  <c r="J340"/>
  <c r="J106"/>
  <c i="6" r="P130"/>
  <c r="P129"/>
  <c r="BK142"/>
  <c r="J142"/>
  <c r="J101"/>
  <c r="T142"/>
  <c r="T141"/>
  <c r="BK205"/>
  <c r="J205"/>
  <c r="J104"/>
  <c r="P205"/>
  <c i="7" r="P130"/>
  <c r="P129"/>
  <c r="P142"/>
  <c r="P141"/>
  <c r="BK209"/>
  <c r="J209"/>
  <c r="J104"/>
  <c r="R209"/>
  <c i="2" r="R123"/>
  <c r="R132"/>
  <c r="P143"/>
  <c r="R153"/>
  <c i="3" r="T123"/>
  <c r="T122"/>
  <c r="T121"/>
  <c r="P132"/>
  <c r="R143"/>
  <c r="P153"/>
  <c i="4" r="R129"/>
  <c r="T147"/>
  <c r="BK225"/>
  <c r="J225"/>
  <c r="J100"/>
  <c r="BK343"/>
  <c r="J343"/>
  <c r="J101"/>
  <c r="BK350"/>
  <c r="J350"/>
  <c r="J102"/>
  <c r="T363"/>
  <c r="T374"/>
  <c r="R435"/>
  <c r="P463"/>
  <c r="P491"/>
  <c i="5" r="R128"/>
  <c r="P147"/>
  <c r="P177"/>
  <c r="BK223"/>
  <c r="J223"/>
  <c r="J101"/>
  <c r="BK236"/>
  <c r="J236"/>
  <c r="J102"/>
  <c r="T242"/>
  <c r="R292"/>
  <c r="P317"/>
  <c r="T340"/>
  <c i="7" r="R130"/>
  <c r="R129"/>
  <c r="R142"/>
  <c r="R141"/>
  <c r="BK167"/>
  <c r="J167"/>
  <c r="J103"/>
  <c r="R167"/>
  <c r="R166"/>
  <c r="T209"/>
  <c i="6" r="BK322"/>
  <c r="J322"/>
  <c r="J107"/>
  <c r="BK137"/>
  <c r="J137"/>
  <c r="J99"/>
  <c r="BK318"/>
  <c r="J318"/>
  <c r="J106"/>
  <c r="BK326"/>
  <c r="J326"/>
  <c r="J108"/>
  <c i="7" r="BK137"/>
  <c r="J137"/>
  <c r="J99"/>
  <c r="BK319"/>
  <c r="J319"/>
  <c r="J106"/>
  <c r="BK323"/>
  <c r="J323"/>
  <c r="J107"/>
  <c r="BK327"/>
  <c r="J327"/>
  <c r="J108"/>
  <c r="E85"/>
  <c r="J122"/>
  <c r="BE148"/>
  <c r="BE154"/>
  <c r="BE164"/>
  <c r="BE174"/>
  <c r="BE190"/>
  <c r="BE193"/>
  <c r="BE207"/>
  <c r="BE214"/>
  <c r="BE228"/>
  <c r="BE252"/>
  <c r="BE256"/>
  <c r="BE272"/>
  <c r="BE289"/>
  <c r="BE293"/>
  <c r="BE301"/>
  <c r="BE307"/>
  <c r="BE316"/>
  <c r="F92"/>
  <c r="BE131"/>
  <c r="BE145"/>
  <c r="BE151"/>
  <c r="BE201"/>
  <c r="BE203"/>
  <c r="BE216"/>
  <c r="BE242"/>
  <c r="BE248"/>
  <c r="BE250"/>
  <c r="BE254"/>
  <c r="BE262"/>
  <c r="BE268"/>
  <c r="BE270"/>
  <c r="BE276"/>
  <c r="BE291"/>
  <c r="BE295"/>
  <c r="BE297"/>
  <c r="BE313"/>
  <c r="BE320"/>
  <c i="6" r="J130"/>
  <c r="J98"/>
  <c i="7" r="BE134"/>
  <c r="BE138"/>
  <c r="BE143"/>
  <c r="BE162"/>
  <c r="BE168"/>
  <c r="BE171"/>
  <c r="BE177"/>
  <c r="BE180"/>
  <c r="BE184"/>
  <c r="BE186"/>
  <c r="BE210"/>
  <c r="BE259"/>
  <c r="BE274"/>
  <c r="BE281"/>
  <c r="BE284"/>
  <c r="BE160"/>
  <c r="BE182"/>
  <c r="BE188"/>
  <c r="BE196"/>
  <c r="BE198"/>
  <c r="BE205"/>
  <c r="BE212"/>
  <c r="BE221"/>
  <c r="BE224"/>
  <c r="BE226"/>
  <c r="BE230"/>
  <c r="BE240"/>
  <c r="BE265"/>
  <c r="BE278"/>
  <c r="BE286"/>
  <c r="BE299"/>
  <c r="BE324"/>
  <c r="BE328"/>
  <c i="6" r="F92"/>
  <c r="BE134"/>
  <c r="BE178"/>
  <c r="BE184"/>
  <c r="BE197"/>
  <c r="BE201"/>
  <c r="BE203"/>
  <c r="BE206"/>
  <c r="BE217"/>
  <c r="BE220"/>
  <c r="BE238"/>
  <c r="BE244"/>
  <c r="BE267"/>
  <c r="BE275"/>
  <c r="BE288"/>
  <c r="BE290"/>
  <c r="BE294"/>
  <c r="BE296"/>
  <c r="BE306"/>
  <c r="BE323"/>
  <c i="5" r="J128"/>
  <c r="J98"/>
  <c i="6" r="E85"/>
  <c r="BE138"/>
  <c r="BE157"/>
  <c r="BE164"/>
  <c r="BE176"/>
  <c r="BE180"/>
  <c r="BE199"/>
  <c r="BE222"/>
  <c r="BE226"/>
  <c r="BE236"/>
  <c r="BE246"/>
  <c r="BE248"/>
  <c r="BE271"/>
  <c r="BE273"/>
  <c r="BE300"/>
  <c r="BE315"/>
  <c r="J89"/>
  <c r="BE131"/>
  <c r="BE143"/>
  <c r="BE145"/>
  <c r="BE166"/>
  <c r="BE182"/>
  <c r="BE189"/>
  <c r="BE194"/>
  <c r="BE224"/>
  <c r="BE269"/>
  <c r="BE277"/>
  <c r="BE292"/>
  <c r="BE319"/>
  <c r="BE327"/>
  <c r="BE148"/>
  <c r="BE154"/>
  <c r="BE168"/>
  <c r="BE172"/>
  <c r="BE174"/>
  <c r="BE186"/>
  <c r="BE192"/>
  <c r="BE208"/>
  <c r="BE210"/>
  <c r="BE212"/>
  <c r="BE250"/>
  <c r="BE252"/>
  <c r="BE258"/>
  <c r="BE261"/>
  <c r="BE264"/>
  <c r="BE280"/>
  <c r="BE283"/>
  <c r="BE285"/>
  <c r="BE298"/>
  <c r="BE312"/>
  <c i="5" r="E85"/>
  <c r="BE129"/>
  <c r="BE145"/>
  <c r="BE164"/>
  <c r="BE166"/>
  <c r="BE168"/>
  <c r="BE170"/>
  <c r="BE178"/>
  <c r="BE183"/>
  <c r="BE185"/>
  <c r="BE198"/>
  <c r="BE209"/>
  <c r="BE211"/>
  <c r="BE214"/>
  <c r="BE239"/>
  <c r="BE249"/>
  <c r="BE264"/>
  <c r="BE267"/>
  <c r="BE283"/>
  <c r="BE300"/>
  <c r="BE307"/>
  <c r="BE309"/>
  <c r="BE322"/>
  <c r="BE324"/>
  <c r="BE341"/>
  <c r="BE141"/>
  <c r="BE148"/>
  <c r="BE156"/>
  <c r="BE195"/>
  <c r="BE201"/>
  <c r="BE204"/>
  <c r="BE217"/>
  <c r="BE226"/>
  <c r="BE229"/>
  <c r="BE252"/>
  <c r="BE258"/>
  <c r="BE260"/>
  <c r="BE269"/>
  <c r="BE275"/>
  <c r="BE293"/>
  <c r="BE296"/>
  <c r="BE313"/>
  <c r="BE333"/>
  <c r="F92"/>
  <c r="J120"/>
  <c r="BE138"/>
  <c r="BE143"/>
  <c r="BE153"/>
  <c r="BE173"/>
  <c r="BE181"/>
  <c r="BE187"/>
  <c r="BE190"/>
  <c r="BE224"/>
  <c r="BE243"/>
  <c r="BE246"/>
  <c r="BE277"/>
  <c r="BE280"/>
  <c r="BE302"/>
  <c r="BE305"/>
  <c r="BE311"/>
  <c r="BE318"/>
  <c r="BE335"/>
  <c r="BE342"/>
  <c r="BE150"/>
  <c r="BE162"/>
  <c r="BE175"/>
  <c r="BE192"/>
  <c r="BE207"/>
  <c r="BE220"/>
  <c r="BE237"/>
  <c r="BE255"/>
  <c r="BE262"/>
  <c r="BE286"/>
  <c r="BE289"/>
  <c r="BE315"/>
  <c r="BE337"/>
  <c i="4" r="J89"/>
  <c r="BE141"/>
  <c r="BE145"/>
  <c r="BE148"/>
  <c r="BE170"/>
  <c r="BE172"/>
  <c r="BE180"/>
  <c r="BE182"/>
  <c r="BE188"/>
  <c r="BE202"/>
  <c r="BE231"/>
  <c r="BE240"/>
  <c r="BE245"/>
  <c r="BE257"/>
  <c r="BE260"/>
  <c r="BE263"/>
  <c r="BE275"/>
  <c r="BE305"/>
  <c r="BE319"/>
  <c r="BE330"/>
  <c r="BE344"/>
  <c r="BE364"/>
  <c r="BE372"/>
  <c r="BE403"/>
  <c r="BE409"/>
  <c r="BE417"/>
  <c r="BE439"/>
  <c r="BE445"/>
  <c r="BE130"/>
  <c r="BE166"/>
  <c r="BE168"/>
  <c r="BE186"/>
  <c r="BE212"/>
  <c r="BE214"/>
  <c r="BE226"/>
  <c r="BE229"/>
  <c r="BE243"/>
  <c r="BE266"/>
  <c r="BE279"/>
  <c r="BE309"/>
  <c r="BE321"/>
  <c r="BE333"/>
  <c r="BE347"/>
  <c r="BE351"/>
  <c r="BE375"/>
  <c r="BE400"/>
  <c r="BE426"/>
  <c r="BE431"/>
  <c r="BE436"/>
  <c r="BE442"/>
  <c r="BE448"/>
  <c r="BE454"/>
  <c r="BE464"/>
  <c r="BE468"/>
  <c r="E85"/>
  <c r="F92"/>
  <c r="BE143"/>
  <c r="BE150"/>
  <c r="BE162"/>
  <c r="BE164"/>
  <c r="BE184"/>
  <c r="BE190"/>
  <c r="BE194"/>
  <c r="BE196"/>
  <c r="BE198"/>
  <c r="BE204"/>
  <c r="BE220"/>
  <c r="BE223"/>
  <c r="BE233"/>
  <c r="BE237"/>
  <c r="BE249"/>
  <c r="BE251"/>
  <c r="BE277"/>
  <c r="BE285"/>
  <c r="BE293"/>
  <c r="BE296"/>
  <c r="BE302"/>
  <c r="BE311"/>
  <c r="BE327"/>
  <c r="BE356"/>
  <c r="BE369"/>
  <c r="BE394"/>
  <c r="BE397"/>
  <c r="BE423"/>
  <c r="BE458"/>
  <c r="BE470"/>
  <c r="BE481"/>
  <c r="BE483"/>
  <c r="BE485"/>
  <c r="BE492"/>
  <c r="BE139"/>
  <c r="BE153"/>
  <c r="BE156"/>
  <c r="BE174"/>
  <c r="BE176"/>
  <c r="BE178"/>
  <c r="BE192"/>
  <c r="BE200"/>
  <c r="BE206"/>
  <c r="BE216"/>
  <c r="BE218"/>
  <c r="BE235"/>
  <c r="BE254"/>
  <c r="BE269"/>
  <c r="BE272"/>
  <c r="BE281"/>
  <c r="BE287"/>
  <c r="BE290"/>
  <c r="BE299"/>
  <c r="BE307"/>
  <c r="BE313"/>
  <c r="BE315"/>
  <c r="BE317"/>
  <c r="BE324"/>
  <c r="BE336"/>
  <c r="BE353"/>
  <c r="BE366"/>
  <c r="BE378"/>
  <c r="BE385"/>
  <c r="BE388"/>
  <c r="BE391"/>
  <c r="BE411"/>
  <c r="BE414"/>
  <c r="BE429"/>
  <c r="BE451"/>
  <c r="BE460"/>
  <c r="BE493"/>
  <c i="2" r="BK122"/>
  <c r="J122"/>
  <c r="J97"/>
  <c i="3" r="J89"/>
  <c r="BE130"/>
  <c r="BE133"/>
  <c r="BE136"/>
  <c r="BE144"/>
  <c r="E85"/>
  <c r="F118"/>
  <c r="BE140"/>
  <c r="BE124"/>
  <c r="BE126"/>
  <c r="BE128"/>
  <c r="BE149"/>
  <c r="BE154"/>
  <c r="BE158"/>
  <c r="BE147"/>
  <c i="2" r="J115"/>
  <c r="BE126"/>
  <c r="BE128"/>
  <c r="BE136"/>
  <c r="BE154"/>
  <c r="E85"/>
  <c r="F118"/>
  <c r="BE124"/>
  <c r="BE130"/>
  <c r="BE133"/>
  <c r="BE140"/>
  <c r="BE144"/>
  <c r="BE147"/>
  <c r="BE158"/>
  <c r="BE149"/>
  <c r="F34"/>
  <c i="1" r="BA95"/>
  <c i="2" r="J34"/>
  <c i="1" r="AW95"/>
  <c i="3" r="F34"/>
  <c i="1" r="BA96"/>
  <c i="3" r="F35"/>
  <c i="1" r="BB96"/>
  <c i="4" r="F37"/>
  <c i="1" r="BD97"/>
  <c i="5" r="J34"/>
  <c i="1" r="AW98"/>
  <c i="5" r="F34"/>
  <c i="1" r="BA98"/>
  <c i="5" r="F37"/>
  <c i="1" r="BD98"/>
  <c i="6" r="F34"/>
  <c i="1" r="BA99"/>
  <c i="6" r="F37"/>
  <c i="1" r="BD99"/>
  <c i="7" r="F37"/>
  <c i="1" r="BD100"/>
  <c i="7" r="F35"/>
  <c i="1" r="BB100"/>
  <c i="2" r="F35"/>
  <c i="1" r="BB95"/>
  <c i="2" r="F37"/>
  <c i="1" r="BD95"/>
  <c i="3" r="J34"/>
  <c i="1" r="AW96"/>
  <c i="3" r="F36"/>
  <c i="1" r="BC96"/>
  <c i="4" r="F35"/>
  <c i="1" r="BB97"/>
  <c i="4" r="F34"/>
  <c i="1" r="BA97"/>
  <c i="5" r="F35"/>
  <c i="1" r="BB98"/>
  <c i="5" r="F36"/>
  <c i="1" r="BC98"/>
  <c i="6" r="J34"/>
  <c i="1" r="AW99"/>
  <c i="7" r="F36"/>
  <c i="1" r="BC100"/>
  <c i="7" r="F34"/>
  <c i="1" r="BA100"/>
  <c i="2" r="F36"/>
  <c i="1" r="BC95"/>
  <c i="3" r="F37"/>
  <c i="1" r="BD96"/>
  <c i="4" r="J34"/>
  <c i="1" r="AW97"/>
  <c i="4" r="F36"/>
  <c i="1" r="BC97"/>
  <c i="6" r="F35"/>
  <c i="1" r="BB99"/>
  <c i="6" r="F36"/>
  <c i="1" r="BC99"/>
  <c i="7" r="J34"/>
  <c i="1" r="AW100"/>
  <c i="5" l="1" r="R127"/>
  <c r="R126"/>
  <c i="2" r="R122"/>
  <c r="R121"/>
  <c i="6" r="BK129"/>
  <c i="3" r="R122"/>
  <c r="R121"/>
  <c i="4" r="P128"/>
  <c r="P127"/>
  <c i="1" r="AU97"/>
  <c i="4" r="R128"/>
  <c r="R127"/>
  <c i="5" r="T127"/>
  <c r="T126"/>
  <c i="7" r="P166"/>
  <c r="P128"/>
  <c i="1" r="AU100"/>
  <c i="7" r="BK129"/>
  <c r="J129"/>
  <c r="J97"/>
  <c i="5" r="BK127"/>
  <c r="J127"/>
  <c r="J97"/>
  <c i="3" r="P122"/>
  <c r="P121"/>
  <c i="1" r="AU96"/>
  <c i="6" r="T170"/>
  <c i="5" r="P127"/>
  <c r="P126"/>
  <c i="1" r="AU98"/>
  <c i="2" r="P122"/>
  <c r="P121"/>
  <c i="1" r="AU95"/>
  <c i="7" r="R128"/>
  <c i="4" r="T128"/>
  <c r="T127"/>
  <c i="7" r="T166"/>
  <c r="T128"/>
  <c i="6" r="P170"/>
  <c r="P128"/>
  <c i="1" r="AU99"/>
  <c i="6" r="T128"/>
  <c r="R170"/>
  <c r="R128"/>
  <c i="2" r="T122"/>
  <c r="T121"/>
  <c i="3" r="BK122"/>
  <c r="J122"/>
  <c r="J97"/>
  <c i="6" r="BK317"/>
  <c r="J317"/>
  <c r="J105"/>
  <c i="4" r="BK128"/>
  <c r="J128"/>
  <c r="J97"/>
  <c i="6" r="BK141"/>
  <c r="J141"/>
  <c r="J100"/>
  <c i="7" r="J130"/>
  <c r="J98"/>
  <c r="J142"/>
  <c r="J101"/>
  <c r="BK318"/>
  <c r="J318"/>
  <c r="J105"/>
  <c i="6" r="BK170"/>
  <c r="J170"/>
  <c r="J102"/>
  <c i="7" r="BK166"/>
  <c r="J166"/>
  <c r="J102"/>
  <c i="2" r="BK121"/>
  <c r="J121"/>
  <c r="J33"/>
  <c i="1" r="AV95"/>
  <c r="AT95"/>
  <c i="2" r="J30"/>
  <c i="1" r="AG95"/>
  <c i="4" r="F33"/>
  <c i="1" r="AZ97"/>
  <c i="6" r="F33"/>
  <c i="1" r="AZ99"/>
  <c r="BD94"/>
  <c r="W33"/>
  <c r="BB94"/>
  <c r="AX94"/>
  <c i="3" r="F33"/>
  <c i="1" r="AZ96"/>
  <c i="3" r="J33"/>
  <c i="1" r="AV96"/>
  <c r="AT96"/>
  <c i="5" r="J33"/>
  <c i="1" r="AV98"/>
  <c r="AT98"/>
  <c i="5" r="F33"/>
  <c i="1" r="AZ98"/>
  <c i="6" r="J33"/>
  <c i="1" r="AV99"/>
  <c r="AT99"/>
  <c i="7" r="F33"/>
  <c i="1" r="AZ100"/>
  <c r="BA94"/>
  <c r="W30"/>
  <c i="2" r="F33"/>
  <c i="1" r="AZ95"/>
  <c i="4" r="J33"/>
  <c i="1" r="AV97"/>
  <c r="AT97"/>
  <c i="7" r="J33"/>
  <c i="1" r="AV100"/>
  <c r="AT100"/>
  <c r="BC94"/>
  <c r="W32"/>
  <c i="6" l="1" r="BK128"/>
  <c r="J128"/>
  <c r="J96"/>
  <c i="5" r="BK126"/>
  <c r="J126"/>
  <c r="J96"/>
  <c i="3" r="BK121"/>
  <c r="J121"/>
  <c r="J96"/>
  <c i="4" r="BK127"/>
  <c r="J127"/>
  <c r="J96"/>
  <c i="6" r="J129"/>
  <c r="J97"/>
  <c i="7" r="BK128"/>
  <c r="J128"/>
  <c i="1" r="AN95"/>
  <c i="2" r="J96"/>
  <c r="J39"/>
  <c i="7" r="J30"/>
  <c i="1" r="AG100"/>
  <c r="AU94"/>
  <c r="W31"/>
  <c r="AZ94"/>
  <c r="W29"/>
  <c r="AW94"/>
  <c r="AK30"/>
  <c r="AY94"/>
  <c i="7" l="1" r="J39"/>
  <c r="J96"/>
  <c i="1" r="AN100"/>
  <c i="6" r="J30"/>
  <c i="1" r="AG99"/>
  <c i="4" r="J30"/>
  <c i="1" r="AG97"/>
  <c r="AN97"/>
  <c i="3" r="J30"/>
  <c i="1" r="AG96"/>
  <c i="5" r="J30"/>
  <c i="1" r="AG98"/>
  <c r="AN98"/>
  <c r="AV94"/>
  <c r="AK29"/>
  <c i="3" l="1" r="J39"/>
  <c i="4" r="J39"/>
  <c i="5" r="J39"/>
  <c i="6" r="J39"/>
  <c i="1" r="AN96"/>
  <c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<sst xmlns="http://schemas.openxmlformats.org/spreadsheetml/2006/main">
  <si>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</si>
  <si>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</si>
  <si>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</si>
  <si>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</si>
  <si>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</si>
  <si>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{ffe84bda-8763-4179-b404-e8b63114eb3d}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</si>
  <si>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</si>
  <si>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</si>
  <si>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</si>
  <si>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</si>
  <si>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</si>
  <si>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</si>
  <si>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</si>
  <si>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</si>
  <si>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282024-1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</si>
  <si>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</si>
  <si>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</si>
  <si>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Otrokovice - revitalizace ROŠ - chodník na západním břehu - verze 1</t>
  </si>
  <si>
    <t>KSO:</t>
  </si>
  <si>
    <t>CC-CZ:</t>
  </si>
  <si>
    <t>Místo:</t>
  </si>
  <si>
    <t>Otrokovice, m.č. Štěrkoviště</t>
  </si>
  <si>
    <t>Datum:</t>
  </si>
  <si>
    <t>5. 7. 2024</t>
  </si>
  <si>
    <t>Zadavatel:</t>
  </si>
  <si>
    <t>IČ:</t>
  </si>
  <si>
    <t>město Otrokovice</t>
  </si>
  <si>
    <t>DIČ:</t>
  </si>
  <si>
    <t>Uchazeč:</t>
  </si>
  <si>
    <t>Vyplň údaj</t>
  </si>
  <si>
    <t>Projektant:</t>
  </si>
  <si>
    <t>M.Sedlářová</t>
  </si>
  <si>
    <t>True</t>
  </si>
  <si>
    <t>Zpracovatel:</t>
  </si>
  <si>
    <t>Ing.L.Alster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</si>
  <si>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</si>
  <si>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</si>
  <si>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</si>
  <si>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</si>
  <si>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</si>
  <si>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</si>
  <si>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</si>
  <si>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</si>
  <si>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</si>
  <si>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</si>
  <si>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</si>
  <si>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</si>
  <si>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</si>
  <si>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</si>
  <si>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</si>
  <si>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</si>
  <si>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</si>
  <si>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</si>
  <si>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</si>
  <si>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</si>
  <si>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</si>
  <si>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</si>
  <si>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</si>
  <si>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</si>
  <si>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</si>
  <si>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</si>
  <si>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</si>
  <si>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</si>
  <si>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</si>
  <si>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</si>
  <si>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</si>
  <si>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</si>
  <si>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</si>
  <si>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</si>
  <si>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</si>
  <si>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</si>
  <si>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</si>
  <si>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</si>
  <si>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</si>
  <si>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</si>
  <si>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</si>
  <si>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</si>
  <si>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</si>
  <si>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</si>
  <si>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</si>
  <si>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</si>
  <si>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000.1</t>
  </si>
  <si>
    <t>Vedlejší a ostatní rozpočtové náklady - 1.etapa - verze 1</t>
  </si>
  <si>
    <t>STA</t>
  </si>
  <si>
    <t>1</t>
  </si>
  <si>
    <t>{4be6a00b-538b-4ed7-bc4c-a72c616d7aa5}</t>
  </si>
  <si>
    <t>2</t>
  </si>
  <si>
    <t>SO 000.2</t>
  </si>
  <si>
    <t>Vedlejší a ostatní rozpočtové náklady - 2.etapa - verze 1</t>
  </si>
  <si>
    <t>{1dcbc586-6c73-4ea6-a87e-2c78824b6a96}</t>
  </si>
  <si>
    <t>SO 101.1</t>
  </si>
  <si>
    <t>Chodník - 1.etapa</t>
  </si>
  <si>
    <t>{d5a81be3-52ab-4cdd-a31b-f7775a2954e5}</t>
  </si>
  <si>
    <t>SO 101.2</t>
  </si>
  <si>
    <t>Chodník - 2.etapa</t>
  </si>
  <si>
    <t>{72385bab-07d7-44af-9b7e-ac19863a77dd}</t>
  </si>
  <si>
    <t>SO 401.1</t>
  </si>
  <si>
    <t>Přeložka veřejného osvětleni - 1.etapa</t>
  </si>
  <si>
    <t>{30e3d9e0-cd12-4f68-a41b-b3921b6b2a46}</t>
  </si>
  <si>
    <t>SO 401.2</t>
  </si>
  <si>
    <t>Přeložka veřejného osvětlení - 2.etapa</t>
  </si>
  <si>
    <t>{76226191-cc0f-4cef-b704-b61c40e2dbc3}</t>
  </si>
  <si>
    <t>KRYCÍ LIST SOUPISU PRACÍ</t>
  </si>
  <si>
    <t>Objekt:</t>
  </si>
  <si>
    <t>SO 000.1 - Vedlejší a ostatní rozpočtové náklady - 1.etapa - verze 1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</si>
  <si>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</si>
  <si>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</si>
  <si>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</si>
  <si>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</si>
  <si>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</si>
  <si>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</si>
  <si>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</si>
  <si>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</si>
  <si>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</si>
  <si>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</si>
  <si>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</si>
  <si>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</si>
  <si>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</si>
  <si>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</si>
  <si>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</si>
  <si>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</si>
  <si>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</si>
  <si>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</si>
  <si>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</si>
  <si>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</si>
  <si>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</si>
  <si>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</si>
  <si>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</si>
  <si>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</si>
  <si>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</si>
  <si>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</si>
  <si>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</si>
  <si>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</si>
  <si>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</si>
  <si>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</si>
  <si>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012164000</t>
  </si>
  <si>
    <t>Vytyčení a zaměření inženýrských sítí</t>
  </si>
  <si>
    <t>komplet…</t>
  </si>
  <si>
    <t>1024</t>
  </si>
  <si>
    <t>1135910916</t>
  </si>
  <si>
    <t>VV</t>
  </si>
  <si>
    <t>3</t>
  </si>
  <si>
    <t>012344000</t>
  </si>
  <si>
    <t>Vytyčovací práce</t>
  </si>
  <si>
    <t>komplet</t>
  </si>
  <si>
    <t>669096843</t>
  </si>
  <si>
    <t>4</t>
  </si>
  <si>
    <t>012444000</t>
  </si>
  <si>
    <t>Geodetické měření skutečného provedení stavby</t>
  </si>
  <si>
    <t>223087684</t>
  </si>
  <si>
    <t>6</t>
  </si>
  <si>
    <t>013254000</t>
  </si>
  <si>
    <t>Dokumentace skutečného provedení stavby</t>
  </si>
  <si>
    <t>hod</t>
  </si>
  <si>
    <t>227791188</t>
  </si>
  <si>
    <t>8</t>
  </si>
  <si>
    <t>VRN3</t>
  </si>
  <si>
    <t>Zařízení staveniště</t>
  </si>
  <si>
    <t>7</t>
  </si>
  <si>
    <t>031002000</t>
  </si>
  <si>
    <t>Související práce pro zařízení staveniště</t>
  </si>
  <si>
    <t>komp…</t>
  </si>
  <si>
    <t>-1894819888</t>
  </si>
  <si>
    <t>vypracování projekt.dokumentace pro ZS, případná příprava území pro ZS</t>
  </si>
  <si>
    <t>032002000</t>
  </si>
  <si>
    <t>Vybavení staveniště</t>
  </si>
  <si>
    <t>kompl…</t>
  </si>
  <si>
    <t>1877873854</t>
  </si>
  <si>
    <t xml:space="preserve">zpevnění plochy ZS staveniště v nezbytném rozsahu, osazení mobilních buněk a skladů, </t>
  </si>
  <si>
    <t xml:space="preserve">oplocení staveniště, mobilní WC, jeho připojení na inženýrské sítě, </t>
  </si>
  <si>
    <t>9</t>
  </si>
  <si>
    <t>039002000</t>
  </si>
  <si>
    <t>Zrušení zařízení staveniště</t>
  </si>
  <si>
    <t>-1898481466</t>
  </si>
  <si>
    <t>Odtsranění objektů ZS a uvedení jeho plochy do původního stavu</t>
  </si>
  <si>
    <t>VRN4</t>
  </si>
  <si>
    <t>Inženýrská činnost</t>
  </si>
  <si>
    <t>10</t>
  </si>
  <si>
    <t>043103000</t>
  </si>
  <si>
    <t>Zkoušky bez rozlišení</t>
  </si>
  <si>
    <t>kompl.</t>
  </si>
  <si>
    <t>-554898433</t>
  </si>
  <si>
    <t>Statická zkouška únosnosti pláně a ověření )činnosti zesílení podkladní vrstvy</t>
  </si>
  <si>
    <t>4+4</t>
  </si>
  <si>
    <t>11</t>
  </si>
  <si>
    <t>045002000</t>
  </si>
  <si>
    <t>Kompletační a koordinační činnost</t>
  </si>
  <si>
    <t>-1401381142</t>
  </si>
  <si>
    <t>04910300R</t>
  </si>
  <si>
    <t>Publicita projektu</t>
  </si>
  <si>
    <t>-1922903096</t>
  </si>
  <si>
    <t>Náklady spojené s publicitou projektu, zajištění informovanosti veřejnosti</t>
  </si>
  <si>
    <t xml:space="preserve">-především dotčené výstavbou, informační bilboard, ap. </t>
  </si>
  <si>
    <t>VRN9</t>
  </si>
  <si>
    <t>Ostatní náklady</t>
  </si>
  <si>
    <t>13</t>
  </si>
  <si>
    <t>094002000.1</t>
  </si>
  <si>
    <t>Ostatní náklady související s výstavbou - ostatní náklady z obchodních podmínek smlouvy</t>
  </si>
  <si>
    <t>-1843847353</t>
  </si>
  <si>
    <t xml:space="preserve">Náklady spojené s dodržením podmínek uvedených v dokumentech vyhlášené soutěže </t>
  </si>
  <si>
    <t>a dalších, především obchodních podmínek smlouvy</t>
  </si>
  <si>
    <t>14</t>
  </si>
  <si>
    <t>094002000.2</t>
  </si>
  <si>
    <t>Ostatní náklady související s výstavbou - dopravně inženýrská opatření</t>
  </si>
  <si>
    <t>-1723962591</t>
  </si>
  <si>
    <t>Projednání a realizace dopravního značení při výstavbě - předpoklad pouze</t>
  </si>
  <si>
    <t>upozornění na výjezd vozidel stavby</t>
  </si>
  <si>
    <t>SO 000.2 - Vedlejší a ostatní rozpočtové náklady - 2.etapa - verze 1</t>
  </si>
  <si>
    <t>1183739671</t>
  </si>
  <si>
    <t>918343843</t>
  </si>
  <si>
    <t>604928188</t>
  </si>
  <si>
    <t>-1543994183</t>
  </si>
  <si>
    <t>1041547086</t>
  </si>
  <si>
    <t>1017999584</t>
  </si>
  <si>
    <t>845880680</t>
  </si>
  <si>
    <t>2043908235</t>
  </si>
  <si>
    <t>-1997642946</t>
  </si>
  <si>
    <t>-513671286</t>
  </si>
  <si>
    <t>-1501362651</t>
  </si>
  <si>
    <t>1699209456</t>
  </si>
  <si>
    <t>SO 101.1 - Chodník - 1.etapa</t>
  </si>
  <si>
    <t>HSV - Práce a dodávky HSV</t>
  </si>
  <si>
    <t xml:space="preserve">    1 - Zemní práce</t>
  </si>
  <si>
    <t xml:space="preserve">    11 - Přípravné a přidružené práce</t>
  </si>
  <si>
    <t xml:space="preserve">    18 - Zemní práce - povrchové úpravy terénu</t>
  </si>
  <si>
    <t xml:space="preserve">    2 - Zakládání</t>
  </si>
  <si>
    <t xml:space="preserve">    21 - Zakládání - úprava podloží a základové spáry, zlepšování vlastností hornin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</si>
  <si>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</si>
  <si>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</si>
  <si>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</si>
  <si>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99 - Přesun hmot a manipulace se sutí</t>
  </si>
  <si>
    <t xml:space="preserve">    998 - Přesun hmot</t>
  </si>
  <si>
    <t>HSV</t>
  </si>
  <si>
    <t>Práce a dodávky HSV</t>
  </si>
  <si>
    <t>Zemní práce</t>
  </si>
  <si>
    <t>122251104</t>
  </si>
  <si>
    <t>Odkopávky a prokopávky nezapažené strojně v hornině třídy těžitelnosti I skupiny 3 přes 100 do 500 m3</t>
  </si>
  <si>
    <t>m3</t>
  </si>
  <si>
    <t>-1280223971</t>
  </si>
  <si>
    <t>(425+55+250*0,25+95*0,25+5*0,5)*0,42</t>
  </si>
  <si>
    <t>Posun svahu</t>
  </si>
  <si>
    <t>0,8*4*(24*0,5+24)</t>
  </si>
  <si>
    <t>odpočet konstrukcí</t>
  </si>
  <si>
    <t>-(190*0,24+25*0,25+2*0,3*12*0,42)</t>
  </si>
  <si>
    <t>odpočet odhumusování</t>
  </si>
  <si>
    <t>-280*0,15</t>
  </si>
  <si>
    <t>Součet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</si>
  <si>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</si>
  <si>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</si>
  <si>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1827784759</t>
  </si>
  <si>
    <t>257,201</t>
  </si>
  <si>
    <t>171201211</t>
  </si>
  <si>
    <t>Poplatek za uložení stavebního odpadu na skládce (skládkovné) zeminy a kameniva zatříděného do Katalogu odpadů pod kódem 170 504</t>
  </si>
  <si>
    <t>t</t>
  </si>
  <si>
    <t>151966709</t>
  </si>
  <si>
    <t>257,201*1,7</t>
  </si>
  <si>
    <t>181152302</t>
  </si>
  <si>
    <t>Úprava pláně na stavbách silnic a dálnic strojně v zářezech mimo skalních se zhutněním</t>
  </si>
  <si>
    <t>m2</t>
  </si>
  <si>
    <t>260639221</t>
  </si>
  <si>
    <t>425+55+250*0,25+95*0,25+5*0,5</t>
  </si>
  <si>
    <t>182151111</t>
  </si>
  <si>
    <t>Svahování trvalých svahů do projektovaných profilů strojně s potřebným přemístěním výkopku při svahování v zářezech v hornině třídy těžitelnosti I, skupiny 1 až 3</t>
  </si>
  <si>
    <t>272703891</t>
  </si>
  <si>
    <t>70</t>
  </si>
  <si>
    <t>Přípravné a přidružené práce</t>
  </si>
  <si>
    <t>121151113</t>
  </si>
  <si>
    <t>Sejmutí ornice strojně při souvislé ploše přes 100 do 500 m2, tl. vrstvy do 200 mm</t>
  </si>
  <si>
    <t>-586184030</t>
  </si>
  <si>
    <t>280</t>
  </si>
  <si>
    <t>162306111</t>
  </si>
  <si>
    <t>Vodorovné přemístění výkopku bez naložení, avšak se složením zemin schopných zúrodnění, na vzdálenost přes 100 do 500 m</t>
  </si>
  <si>
    <t>-381319208</t>
  </si>
  <si>
    <t>Zemina pro využití v rámci stavby</t>
  </si>
  <si>
    <t>162506111</t>
  </si>
  <si>
    <t xml:space="preserve">Vodorovné přemístění výkopku bez naložení, avšak se složením  zemin schopných zúrodnění, na vzdálenost přes 2000 do 3000 m</t>
  </si>
  <si>
    <t>2106229990</t>
  </si>
  <si>
    <t>Přebytečná zemina</t>
  </si>
  <si>
    <t>280*0,15-14</t>
  </si>
  <si>
    <t>171206111</t>
  </si>
  <si>
    <t xml:space="preserve">Uložení zemin schopných zúrodnění nebo výsypek do násypů  předepsaných tvarů s urovnáním</t>
  </si>
  <si>
    <t>741087023</t>
  </si>
  <si>
    <t>Mezideponie v rámci stavby</t>
  </si>
  <si>
    <t>Mezideponie pro jiné využití</t>
  </si>
  <si>
    <t>28</t>
  </si>
  <si>
    <t>112151354</t>
  </si>
  <si>
    <t>Pokácení stromu postupné se spouštěním částí kmene a koruny o průměru na řezné ploše pařezu přes 400 do 500 mm</t>
  </si>
  <si>
    <t>kus</t>
  </si>
  <si>
    <t>1848897894</t>
  </si>
  <si>
    <t>112151357</t>
  </si>
  <si>
    <t>Pokácení stromu postupné se spouštěním částí kmene a koruny o průměru na řezné ploše pařezu přes 700 do 800 mm</t>
  </si>
  <si>
    <t>976925176</t>
  </si>
  <si>
    <t>112155221</t>
  </si>
  <si>
    <t>Štěpkování s naložením na dopravní prostředek a odvozem do 20 km stromků a větví solitérů, průměru kmene přes 300 do 500 mm</t>
  </si>
  <si>
    <t>1519652220</t>
  </si>
  <si>
    <t>11215522R</t>
  </si>
  <si>
    <t>Štěpkování s naložením na dopravní prostředek a odvozem do 20 km stromků a větví solitérů, průměru kmene do 800 mm</t>
  </si>
  <si>
    <t>-128952490</t>
  </si>
  <si>
    <t>112201114</t>
  </si>
  <si>
    <t>Odstranění pařezu v rovině nebo na svahu do 1:5 o průměru pařezu na řezné ploše přes 400 do 500 mm</t>
  </si>
  <si>
    <t>-637640585</t>
  </si>
  <si>
    <t>15</t>
  </si>
  <si>
    <t>112201117</t>
  </si>
  <si>
    <t>Odstranění pařezu v rovině nebo na svahu do 1:5 o průměru pařezu na řezné ploše přes 700 do 800 mm</t>
  </si>
  <si>
    <t>1739932016</t>
  </si>
  <si>
    <t>16</t>
  </si>
  <si>
    <t>162201412</t>
  </si>
  <si>
    <t>Vodorovné přemístění větví, kmenů nebo pařezů s naložením, složením a dopravou do 1000 m kmenů stromů listnatých, průměru přes 300 do 500 mm</t>
  </si>
  <si>
    <t>2070835206</t>
  </si>
  <si>
    <t>17</t>
  </si>
  <si>
    <t>162201414</t>
  </si>
  <si>
    <t>Vodorovné přemístění větví, kmenů nebo pařezů s naložením, složením a dopravou do 1000 m kmenů stromů listnatých, průměru přes 700 do 900 mm</t>
  </si>
  <si>
    <t>-2008619428</t>
  </si>
  <si>
    <t>18</t>
  </si>
  <si>
    <t>162201422</t>
  </si>
  <si>
    <t>Vodorovné přemístění větví, kmenů nebo pařezů s naložením, složením a dopravou do 1000 m pařezů kmenů, průměru přes 300 do 500 mm</t>
  </si>
  <si>
    <t>-379367575</t>
  </si>
  <si>
    <t>3+2</t>
  </si>
  <si>
    <t>19</t>
  </si>
  <si>
    <t>162201424</t>
  </si>
  <si>
    <t>Vodorovné přemístění větví, kmenů nebo pařezů s naložením, složením a dopravou do 1000 m pařezů kmenů, průměru přes 700 do 900 mm</t>
  </si>
  <si>
    <t>875838972</t>
  </si>
  <si>
    <t>20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</si>
  <si>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</si>
  <si>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</si>
  <si>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1635058242</t>
  </si>
  <si>
    <t>1*6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</si>
  <si>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</si>
  <si>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</si>
  <si>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-8966691</t>
  </si>
  <si>
    <t>22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</si>
  <si>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</si>
  <si>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</si>
  <si>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1102142001</t>
  </si>
  <si>
    <t>23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</si>
  <si>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</si>
  <si>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</si>
  <si>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1686700837</t>
  </si>
  <si>
    <t>24</t>
  </si>
  <si>
    <t>112211112</t>
  </si>
  <si>
    <t>Spálení pařezů na hromadách průměru přes 0,30 do 0,50 m</t>
  </si>
  <si>
    <t>-2076805802</t>
  </si>
  <si>
    <t>25</t>
  </si>
  <si>
    <t>112211113</t>
  </si>
  <si>
    <t>Spálení pařezů na hromadách průměru přes 0,50 do 1,00 m</t>
  </si>
  <si>
    <t>956615482</t>
  </si>
  <si>
    <t>26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</si>
  <si>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</si>
  <si>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</si>
  <si>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149857603</t>
  </si>
  <si>
    <t>25+30</t>
  </si>
  <si>
    <t>27</t>
  </si>
  <si>
    <t>113106125</t>
  </si>
  <si>
    <t>Rozebrání dlažeb komunikací pro pěší s přemístěním hmot na skládku na vzdálenost do 3 m nebo s naložením na dopravní prostředek s ložem z kameniva nebo živice a s jakoukoliv výplní spár ručně z vegetační dlažby betonové</t>
  </si>
  <si>
    <t>651141203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</si>
  <si>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</si>
  <si>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</si>
  <si>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-2042436931</t>
  </si>
  <si>
    <t>25+2+190</t>
  </si>
  <si>
    <t>29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</si>
  <si>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</si>
  <si>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</si>
  <si>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673427312</t>
  </si>
  <si>
    <t>30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</si>
  <si>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</si>
  <si>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</si>
  <si>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-182630313</t>
  </si>
  <si>
    <t>31</t>
  </si>
  <si>
    <t>113107177</t>
  </si>
  <si>
    <t>Odstranění podkladů nebo krytů strojně plochy jednotlivě přes 50 m2 do 200 m2 s přemístěním hmot na skládku na vzdálenost do 20 m nebo s naložením na dopravní prostředek z betonu vyztuženého sítěmi, o tl. vrstvy přes 150 do 300 mm</t>
  </si>
  <si>
    <t>-749666736</t>
  </si>
  <si>
    <t>190</t>
  </si>
  <si>
    <t>32</t>
  </si>
  <si>
    <t>113154123</t>
  </si>
  <si>
    <t xml:space="preserve">Frézování živičného podkladu nebo krytu  s naložením na dopravní prostředek plochy do 500 m2 bez překážek v trase pruhu šířky přes 0,5 m do 1 m, tloušťky vrstvy 50 mm</t>
  </si>
  <si>
    <t>-1596675383</t>
  </si>
  <si>
    <t>V místě úpravy silničního obrubníku</t>
  </si>
  <si>
    <t>5*0,5</t>
  </si>
  <si>
    <t>Úpravy chodníku</t>
  </si>
  <si>
    <t>190+210</t>
  </si>
  <si>
    <t>33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</si>
  <si>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</si>
  <si>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</si>
  <si>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</si>
  <si>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493491072</t>
  </si>
  <si>
    <t>80</t>
  </si>
  <si>
    <t>34</t>
  </si>
  <si>
    <t>919735111</t>
  </si>
  <si>
    <t>Řezání stávajícího živičného krytu nebo podkladu hloubky do 50 mm</t>
  </si>
  <si>
    <t>998950477</t>
  </si>
  <si>
    <t>3,5+8,5+6,5+8,5+3+5+2*0,5</t>
  </si>
  <si>
    <t>35</t>
  </si>
  <si>
    <t>919735125</t>
  </si>
  <si>
    <t>Řezání stávajícího betonového krytu nebo podkladu hloubky přes 200 do 250 mm</t>
  </si>
  <si>
    <t>712490810</t>
  </si>
  <si>
    <t>3+8,5+6,5+8,5+3</t>
  </si>
  <si>
    <t>36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</si>
  <si>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</si>
  <si>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</si>
  <si>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-1958059471</t>
  </si>
  <si>
    <t>37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</si>
  <si>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</si>
  <si>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</si>
  <si>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-181869872</t>
  </si>
  <si>
    <t>Zatravňovací dlažba</t>
  </si>
  <si>
    <t>38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</si>
  <si>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</si>
  <si>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</si>
  <si>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1896859488</t>
  </si>
  <si>
    <t>Zemní práce - povrchové úpravy terénu</t>
  </si>
  <si>
    <t>39</t>
  </si>
  <si>
    <t>162206113</t>
  </si>
  <si>
    <t>Vodorovné přemístění výkopku bez naložení, avšak se složením zemin schopných zúrodnění, na vzdálenost přes 50 do 100 m</t>
  </si>
  <si>
    <t>-998713894</t>
  </si>
  <si>
    <t>Zpětný návoz humózní vrstvy z mezideponie</t>
  </si>
  <si>
    <t>40</t>
  </si>
  <si>
    <t>167103101</t>
  </si>
  <si>
    <t>Nakládání neulehlého výkopku z hromad zeminy schopné zúrodnění</t>
  </si>
  <si>
    <t>1831872743</t>
  </si>
  <si>
    <t>14,00</t>
  </si>
  <si>
    <t>41</t>
  </si>
  <si>
    <t>171111109</t>
  </si>
  <si>
    <t>Uložení sypanin do násypů ručně Příplatek k ceně za prohození sypaniny sítem</t>
  </si>
  <si>
    <t>107356765</t>
  </si>
  <si>
    <t>42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</si>
  <si>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</si>
  <si>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</si>
  <si>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-2001176535</t>
  </si>
  <si>
    <t>420-70</t>
  </si>
  <si>
    <t>43</t>
  </si>
  <si>
    <t>181111122</t>
  </si>
  <si>
    <t>Plošná úprava terénu v zemině skupiny 1 až 4 s urovnáním povrchu bez doplnění ornice souvislé plochy do 500 m2 při nerovnostech terénu přes 100 do 150 mm na svahu přes 1:5 do 1:2</t>
  </si>
  <si>
    <t>1143175264</t>
  </si>
  <si>
    <t>44</t>
  </si>
  <si>
    <t>181351103.1</t>
  </si>
  <si>
    <t>Rozprostření a urovnání ornice v rovině nebo ve svahu sklonu do 1:5 strojně při souvislé ploše přes 100 do 500 m2, tl. vrstvy do 200 mm</t>
  </si>
  <si>
    <t>-645748664</t>
  </si>
  <si>
    <t>Doplnění ornice - předpoklad - využity humózní vrstvy z přípravných prací</t>
  </si>
  <si>
    <t>45</t>
  </si>
  <si>
    <t>182351023</t>
  </si>
  <si>
    <t>Rozprostření a urovnání ornice ve svahu sklonu přes 1:5 strojně při souvislé ploše do 100 m2, tl. vrstvy do 200 mm</t>
  </si>
  <si>
    <t>2141288296</t>
  </si>
  <si>
    <t>Využity humózní vrstvy z přípravných prací</t>
  </si>
  <si>
    <t>46</t>
  </si>
  <si>
    <t>181411131</t>
  </si>
  <si>
    <t>Založení trávníku na půdě předem připravené plochy do 1000 m2 výsevem včetně utažení parkového v rovině nebo na svahu do 1:5</t>
  </si>
  <si>
    <t>-981214321</t>
  </si>
  <si>
    <t>350</t>
  </si>
  <si>
    <t>47</t>
  </si>
  <si>
    <t>M</t>
  </si>
  <si>
    <t>00572410</t>
  </si>
  <si>
    <t>osivo směs travní parková</t>
  </si>
  <si>
    <t>kg</t>
  </si>
  <si>
    <t>1788892221</t>
  </si>
  <si>
    <t xml:space="preserve">I  pro trávník ve svahu</t>
  </si>
  <si>
    <t>(350+70)*3,25/100</t>
  </si>
  <si>
    <t>13,65*1,2 'Přepočtené koeficientem množství</t>
  </si>
  <si>
    <t>48</t>
  </si>
  <si>
    <t>181411132</t>
  </si>
  <si>
    <t>Založení trávníku na půdě předem připravené plochy do 1000 m2 výsevem včetně utažení parkového na svahu přes 1:5 do 1:2</t>
  </si>
  <si>
    <t>-679177400</t>
  </si>
  <si>
    <t>49</t>
  </si>
  <si>
    <t>183403113</t>
  </si>
  <si>
    <t xml:space="preserve">Obdělání půdy  frézováním v rovině nebo na svahu do 1:5</t>
  </si>
  <si>
    <t>-1881673813</t>
  </si>
  <si>
    <t xml:space="preserve">2x </t>
  </si>
  <si>
    <t>350*2</t>
  </si>
  <si>
    <t>50</t>
  </si>
  <si>
    <t>183403151</t>
  </si>
  <si>
    <t xml:space="preserve">Obdělání půdy  smykováním v rovině nebo na svahu do 1:5</t>
  </si>
  <si>
    <t>1299227185</t>
  </si>
  <si>
    <t>2x</t>
  </si>
  <si>
    <t>51</t>
  </si>
  <si>
    <t>183403152</t>
  </si>
  <si>
    <t xml:space="preserve">Obdělání půdy  vláčením v rovině nebo na svahu do 1:5</t>
  </si>
  <si>
    <t>-979585482</t>
  </si>
  <si>
    <t>52</t>
  </si>
  <si>
    <t>183403153</t>
  </si>
  <si>
    <t xml:space="preserve">Obdělání půdy  hrabáním v rovině nebo na svahu do 1:5</t>
  </si>
  <si>
    <t>1163579994</t>
  </si>
  <si>
    <t>3x</t>
  </si>
  <si>
    <t>350*3</t>
  </si>
  <si>
    <t>53</t>
  </si>
  <si>
    <t>183403213</t>
  </si>
  <si>
    <t>Obdělání půdy frézováním na svahu přes 1:5 do 1:2</t>
  </si>
  <si>
    <t>-310854999</t>
  </si>
  <si>
    <t>70*2</t>
  </si>
  <si>
    <t>54</t>
  </si>
  <si>
    <t>183403251</t>
  </si>
  <si>
    <t>Obdělání půdy smykováním na svahu přes 1:5 do 1:2</t>
  </si>
  <si>
    <t>-1771397390</t>
  </si>
  <si>
    <t>55</t>
  </si>
  <si>
    <t>183403252</t>
  </si>
  <si>
    <t>Obdělání půdy vláčením na svahu přes 1:5 do 1:2</t>
  </si>
  <si>
    <t>82259611</t>
  </si>
  <si>
    <t>56</t>
  </si>
  <si>
    <t>183403253</t>
  </si>
  <si>
    <t xml:space="preserve">Obdělání půdy  hrabáním na svahu přes 1:5 do 1:2</t>
  </si>
  <si>
    <t>1187980483</t>
  </si>
  <si>
    <t>70*3</t>
  </si>
  <si>
    <t>57</t>
  </si>
  <si>
    <t>184853511</t>
  </si>
  <si>
    <t>Chemické odplevelení půdy před založením kultury, trávníku nebo zpevněných ploch strojně o výměře jednotlivě přes 20 m2 postřikem na široko v rovině nebo na svahu do 1:5</t>
  </si>
  <si>
    <t>-1131154872</t>
  </si>
  <si>
    <t>58</t>
  </si>
  <si>
    <t>184853512</t>
  </si>
  <si>
    <t>Chemické odplevelení půdy před založením kultury, trávníku nebo zpevněných ploch strojně o výměře jednotlivě přes 20 m2 postřikem na široko na svahu přes 1:5 do 1:2</t>
  </si>
  <si>
    <t>1165856726</t>
  </si>
  <si>
    <t>59</t>
  </si>
  <si>
    <t>185802113</t>
  </si>
  <si>
    <t xml:space="preserve">Hnojení půdy nebo trávníku  v rovině nebo na svahu do 1:5 umělým hnojivem na široko</t>
  </si>
  <si>
    <t>556893797</t>
  </si>
  <si>
    <t>350,00*0,03/1000</t>
  </si>
  <si>
    <t>60</t>
  </si>
  <si>
    <t>25191155</t>
  </si>
  <si>
    <t>hnojivo průmyslové Cererit</t>
  </si>
  <si>
    <t>1659491425</t>
  </si>
  <si>
    <t>I pro hnojení ve svahu</t>
  </si>
  <si>
    <t>(350+70)*0,03</t>
  </si>
  <si>
    <t>12,6*1,1 'Přepočtené koeficientem množství</t>
  </si>
  <si>
    <t>61</t>
  </si>
  <si>
    <t>185802123</t>
  </si>
  <si>
    <t xml:space="preserve">Hnojení půdy nebo trávníku  na svahu přes 1:5 do 1:2 umělým hnojivem na široko</t>
  </si>
  <si>
    <t>624013530</t>
  </si>
  <si>
    <t>70,00*0,03/1000</t>
  </si>
  <si>
    <t>62</t>
  </si>
  <si>
    <t>185803111</t>
  </si>
  <si>
    <t>Ošetření trávníku jednorázové v rovině nebo na svahu do 1:5</t>
  </si>
  <si>
    <t>773194808</t>
  </si>
  <si>
    <t>6x</t>
  </si>
  <si>
    <t>350*6</t>
  </si>
  <si>
    <t>63</t>
  </si>
  <si>
    <t>185803112</t>
  </si>
  <si>
    <t>Ošetření trávníku jednorázové na svahu přes 1:5 do 1:2</t>
  </si>
  <si>
    <t>392583599</t>
  </si>
  <si>
    <t>70*6</t>
  </si>
  <si>
    <t>64</t>
  </si>
  <si>
    <t>185804215</t>
  </si>
  <si>
    <t>Vypletí v rovině nebo na svahu do 1:5 trávníku po výsevu</t>
  </si>
  <si>
    <t>883970834</t>
  </si>
  <si>
    <t>65</t>
  </si>
  <si>
    <t>185804235</t>
  </si>
  <si>
    <t>Vypletí na svahu přes 1:5 do 1:2 trávníku po výsevu</t>
  </si>
  <si>
    <t>702570438</t>
  </si>
  <si>
    <t>66</t>
  </si>
  <si>
    <t>183101221</t>
  </si>
  <si>
    <t>Hloubení jamek pro vysazování rostlin v zemině skupiny 1 až 4 s výměnou půdy z 50% v rovině nebo na svahu do 1:5, objemu přes 0,40 do 1,00 m3</t>
  </si>
  <si>
    <t>-1636803241</t>
  </si>
  <si>
    <t>Stromy</t>
  </si>
  <si>
    <t>67</t>
  </si>
  <si>
    <t>10321100</t>
  </si>
  <si>
    <t>zahradní substrát pro výsadbu VL</t>
  </si>
  <si>
    <t>1818682857</t>
  </si>
  <si>
    <t>3*1,0</t>
  </si>
  <si>
    <t>3*0,55 'Přepočtené koeficientem množství</t>
  </si>
  <si>
    <t>68</t>
  </si>
  <si>
    <t>18420112R</t>
  </si>
  <si>
    <t>Výsadba stromu se zemním balem do předem vyhloubené jamky se zalitím v kmene přes 1,8 do 2,5 m ve svahu přes 1:5 do 1:2</t>
  </si>
  <si>
    <t>998762403</t>
  </si>
  <si>
    <t>69</t>
  </si>
  <si>
    <t>0265046R</t>
  </si>
  <si>
    <t xml:space="preserve">Strom  obvod kmene 16 - 18 cm,  Fraxinus Excelsior - Jasan ztepilý</t>
  </si>
  <si>
    <t>-774540018</t>
  </si>
  <si>
    <t>184215132</t>
  </si>
  <si>
    <t>Ukotvení dřeviny kůly třemi kůly, délky přes 1 do 2 m</t>
  </si>
  <si>
    <t>431442513</t>
  </si>
  <si>
    <t>71</t>
  </si>
  <si>
    <t>60591257</t>
  </si>
  <si>
    <t>kůl vyvazovací dřevěný impregnovaný D 8cm dl 3m</t>
  </si>
  <si>
    <t>1518285280</t>
  </si>
  <si>
    <t>3*3</t>
  </si>
  <si>
    <t>72</t>
  </si>
  <si>
    <t>6059125R</t>
  </si>
  <si>
    <t>Příčka ke kůlu</t>
  </si>
  <si>
    <t>181962150</t>
  </si>
  <si>
    <t>73</t>
  </si>
  <si>
    <t>6059132R</t>
  </si>
  <si>
    <t>Dodávka úvazků</t>
  </si>
  <si>
    <t>2052448304</t>
  </si>
  <si>
    <t>74</t>
  </si>
  <si>
    <t>184813161</t>
  </si>
  <si>
    <t>Zřízení ochranného nátěru kmene stromu do výšky 1 m, obvodu kmene do 180 mm</t>
  </si>
  <si>
    <t>139352123</t>
  </si>
  <si>
    <t>75</t>
  </si>
  <si>
    <t>2455100R</t>
  </si>
  <si>
    <t>jednosložkový netoxický ochranný přípravek, samovolně odbouratelný</t>
  </si>
  <si>
    <t>1001348405</t>
  </si>
  <si>
    <t>3*0,1</t>
  </si>
  <si>
    <t>76</t>
  </si>
  <si>
    <t>184911311</t>
  </si>
  <si>
    <t>Položení mulčovací textilie proti prorůstání plevelů kolem vysázených rostlin v rovině nebo na svahu do 1:5</t>
  </si>
  <si>
    <t>-1255007885</t>
  </si>
  <si>
    <t>3*1,</t>
  </si>
  <si>
    <t>77</t>
  </si>
  <si>
    <t>69311191</t>
  </si>
  <si>
    <t>textilie mulčovací netkaná PP 80g/m2</t>
  </si>
  <si>
    <t>1196030327</t>
  </si>
  <si>
    <t>3*1,125 'Přepočtené koeficientem množství</t>
  </si>
  <si>
    <t>78</t>
  </si>
  <si>
    <t>184911421</t>
  </si>
  <si>
    <t>Mulčování vysazených rostlin mulčovací kůrou, tl. do 100 mm v rovině nebo na svahu do 1:5</t>
  </si>
  <si>
    <t>-718442197</t>
  </si>
  <si>
    <t>3*1</t>
  </si>
  <si>
    <t>79</t>
  </si>
  <si>
    <t>10391100</t>
  </si>
  <si>
    <t>kůra mulčovací VL</t>
  </si>
  <si>
    <t>717688422</t>
  </si>
  <si>
    <t>3*0,103 'Přepočtené koeficientem množství</t>
  </si>
  <si>
    <t>18580211R</t>
  </si>
  <si>
    <t>Dodávka a zapravení hydrogelu Terracottem</t>
  </si>
  <si>
    <t>612026191</t>
  </si>
  <si>
    <t>1,5 kg/1 strom</t>
  </si>
  <si>
    <t>3*1,5</t>
  </si>
  <si>
    <t>81</t>
  </si>
  <si>
    <t>185804312</t>
  </si>
  <si>
    <t>Zalití rostlin vodou plochy záhonů jednotlivě přes 20 m2</t>
  </si>
  <si>
    <t>-1189163437</t>
  </si>
  <si>
    <t>Trávníky</t>
  </si>
  <si>
    <t>(350+70)*0,005*6</t>
  </si>
  <si>
    <t>3*1,0*6</t>
  </si>
  <si>
    <t>Zakládání</t>
  </si>
  <si>
    <t>82</t>
  </si>
  <si>
    <t>213311141</t>
  </si>
  <si>
    <t xml:space="preserve">Polštáře zhutněné pod základy  ze štěrkopísku tříděného</t>
  </si>
  <si>
    <t>2095074909</t>
  </si>
  <si>
    <t>Schodiště</t>
  </si>
  <si>
    <t>0,2*6*0,3*2</t>
  </si>
  <si>
    <t>83</t>
  </si>
  <si>
    <t>275311126</t>
  </si>
  <si>
    <t>Základové konstrukce z betonu prostého patky a bloky ve výkopu nebo na hlavách pilot C 20/25</t>
  </si>
  <si>
    <t>515324856</t>
  </si>
  <si>
    <t xml:space="preserve">Před betonáží osazeny sloupky oplocení </t>
  </si>
  <si>
    <t>3,14*00,15*0,15*0,6*8</t>
  </si>
  <si>
    <t>Zakládání - úprava podloží a základové spáry, zlepšování vlastností hornin</t>
  </si>
  <si>
    <t>84</t>
  </si>
  <si>
    <t>213141112</t>
  </si>
  <si>
    <t xml:space="preserve">Zřízení vrstvy z geotextilie  filtrační, separační, odvodňovací, ochranné, výztužné nebo protierozní v rovině nebo ve sklonu do 1:5, šířky přes 3 do 6 m</t>
  </si>
  <si>
    <t>1680560852</t>
  </si>
  <si>
    <t>85</t>
  </si>
  <si>
    <t>69311201</t>
  </si>
  <si>
    <t>geotextilie netkaná PES+PP 400g/m2</t>
  </si>
  <si>
    <t>39209554</t>
  </si>
  <si>
    <t>568,75</t>
  </si>
  <si>
    <t>568,75*1,05 'Přepočtené koeficientem množství</t>
  </si>
  <si>
    <t>86</t>
  </si>
  <si>
    <t>462451114</t>
  </si>
  <si>
    <t>Prolití konstrukce z kamene kamenného záhozu cementovou maltou MC-25</t>
  </si>
  <si>
    <t>-496442570</t>
  </si>
  <si>
    <t>70 kg na m2</t>
  </si>
  <si>
    <t>Pod obrubníky</t>
  </si>
  <si>
    <t>(250*0,25+95*0,25+5*0,5)*70/2200</t>
  </si>
  <si>
    <t>Realizace na základě provedených zkoušek,dořešeno v rámci AD</t>
  </si>
  <si>
    <t>(55+425)*70/2200</t>
  </si>
  <si>
    <t>Vodorovné konstrukce</t>
  </si>
  <si>
    <t>87</t>
  </si>
  <si>
    <t>43412141R</t>
  </si>
  <si>
    <t xml:space="preserve">Osazení schodišťových stupňů vibrolisovaných flexibilním lepidlem na betonový podklad </t>
  </si>
  <si>
    <t>259826291</t>
  </si>
  <si>
    <t>88</t>
  </si>
  <si>
    <t>593737R1</t>
  </si>
  <si>
    <t>stupeň schodišťový prefabrikovaný tryskaný 133/300mm, dl. 2000 mm</t>
  </si>
  <si>
    <t>1900276962</t>
  </si>
  <si>
    <t>6*1,05 'Přepočtené koeficientem množství</t>
  </si>
  <si>
    <t>89</t>
  </si>
  <si>
    <t>451315136</t>
  </si>
  <si>
    <t xml:space="preserve">Podkladní a výplňové vrstvy z betonu prostého  tloušťky do 200 mm, z betonu C 20/25</t>
  </si>
  <si>
    <t>-130749031</t>
  </si>
  <si>
    <t>Podklad schodiště</t>
  </si>
  <si>
    <t>6*0,3*2</t>
  </si>
  <si>
    <t>90</t>
  </si>
  <si>
    <t>451315191</t>
  </si>
  <si>
    <t xml:space="preserve">Podkladní a výplňové vrstvy z betonu prostého  Příplatek k ceně za sklon svahu přes 1:5</t>
  </si>
  <si>
    <t>1901597248</t>
  </si>
  <si>
    <t>3,6</t>
  </si>
  <si>
    <t>Komunikace pozemní</t>
  </si>
  <si>
    <t>91</t>
  </si>
  <si>
    <t>564811013</t>
  </si>
  <si>
    <t>Podklad ze štěrkodrti ŠD s rozprostřením a zhutněním plochy jednotlivě do 100 m2, po zhutnění tl. 70 mm</t>
  </si>
  <si>
    <t>530725518</t>
  </si>
  <si>
    <t>Pod zapuštěnými chodníkovými obrubníky - frakce 32-63</t>
  </si>
  <si>
    <t>250*0,25</t>
  </si>
  <si>
    <t>92</t>
  </si>
  <si>
    <t>564831011</t>
  </si>
  <si>
    <t>Podklad ze štěrkodrti ŠD s rozprostřením a zhutněním plochy jednotlivě do 100 m2, po zhutnění tl. 100 mm</t>
  </si>
  <si>
    <t>-300842651</t>
  </si>
  <si>
    <t>Frakce 0-32</t>
  </si>
  <si>
    <t xml:space="preserve">Předláždění chodníků </t>
  </si>
  <si>
    <t>Oprava parkovacích stání</t>
  </si>
  <si>
    <t>93</t>
  </si>
  <si>
    <t>564841012</t>
  </si>
  <si>
    <t>Podklad ze štěrkodrti ŠD s rozprostřením a zhutněním plochy jednotlivě do 100 m2, po zhutnění tl. 130 mm</t>
  </si>
  <si>
    <t>-2107969396</t>
  </si>
  <si>
    <t>Pod chodníkovými obrubníky s převýšením - frakce 32-63</t>
  </si>
  <si>
    <t>95*0,25</t>
  </si>
  <si>
    <t>94</t>
  </si>
  <si>
    <t>564851011</t>
  </si>
  <si>
    <t>Podklad ze štěrkodrti ŠD s rozprostřením a zhutněním plochy jednotlivě do 100 m2, po zhutnění tl. 150 mm</t>
  </si>
  <si>
    <t>1677899397</t>
  </si>
  <si>
    <t>Pod silničními obrubníky - frakce 32-63</t>
  </si>
  <si>
    <t>95</t>
  </si>
  <si>
    <t>564861011</t>
  </si>
  <si>
    <t>Podklad ze štěrkodrti ŠD s rozprostřením a zhutněním plochy jednotlivě do 100 m2, po zhutnění tl. 200 mm</t>
  </si>
  <si>
    <t>442897779</t>
  </si>
  <si>
    <t>Frakce 32-63, při vyhovující únosnosti pláně frakce 0-63</t>
  </si>
  <si>
    <t>96</t>
  </si>
  <si>
    <t>564871116</t>
  </si>
  <si>
    <t>Podklad ze štěrkodrti ŠD s rozprostřením a zhutněním plochy přes 100 m2, po zhutnění tl. 300 mm</t>
  </si>
  <si>
    <t>-388317742</t>
  </si>
  <si>
    <t>425</t>
  </si>
  <si>
    <t>97</t>
  </si>
  <si>
    <t>567124111</t>
  </si>
  <si>
    <t>Podklad ze směsi stmelené cementem SC bez dilatačních spár, s rozprostřením a zhutněním SC C 20/25 (PB I), po zhutnění tl. 150 mm</t>
  </si>
  <si>
    <t>-1349428387</t>
  </si>
  <si>
    <t>Úprava navazujících ploch</t>
  </si>
  <si>
    <t>98</t>
  </si>
  <si>
    <t>273362021</t>
  </si>
  <si>
    <t>Výztuž základů desek ze svařovaných sítí z drátů typu KARI</t>
  </si>
  <si>
    <t>-1239785910</t>
  </si>
  <si>
    <t>5*4,968*1,25/10000</t>
  </si>
  <si>
    <t>99</t>
  </si>
  <si>
    <t>573211112</t>
  </si>
  <si>
    <t>Postřik spojovací PS bez posypu kamenivem z asfaltu silničního, v množství 0,70 kg/m2</t>
  </si>
  <si>
    <t>-545194566</t>
  </si>
  <si>
    <t>Oprava po výměně ibrubníků</t>
  </si>
  <si>
    <t>Úprava navazujících ploch ze živice</t>
  </si>
  <si>
    <t>100</t>
  </si>
  <si>
    <t>577144111</t>
  </si>
  <si>
    <t xml:space="preserve">Asfaltový beton vrstva obrusná ACO 11  s rozprostřením a se zhutněním z nemodifikovaného asfaltu v pruhu šířky do 3 m, po zhutnění tl. 50 mm</t>
  </si>
  <si>
    <t>-1390601852</t>
  </si>
  <si>
    <t>17,5</t>
  </si>
  <si>
    <t>101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</si>
  <si>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</si>
  <si>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</si>
  <si>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-837374214</t>
  </si>
  <si>
    <t>Navazující plochy</t>
  </si>
  <si>
    <t>102</t>
  </si>
  <si>
    <t>59245018</t>
  </si>
  <si>
    <t>dlažba skladebná betonová 200x100mm tl 60mm přírodní</t>
  </si>
  <si>
    <t>1750567007</t>
  </si>
  <si>
    <t>55*1,03 'Přepočtené koeficientem množství</t>
  </si>
  <si>
    <t>103</t>
  </si>
  <si>
    <t>596211223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</si>
  <si>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300 m2</t>
  </si>
  <si>
    <t>-843706272</t>
  </si>
  <si>
    <t>Nový chodník</t>
  </si>
  <si>
    <t>425+210</t>
  </si>
  <si>
    <t>Předláždění stávající dlažbou</t>
  </si>
  <si>
    <t>104</t>
  </si>
  <si>
    <t>5924500R</t>
  </si>
  <si>
    <t>dlažba skladebná betonová 200x100mm tl 80mm bez zkosených hran</t>
  </si>
  <si>
    <t>682816475</t>
  </si>
  <si>
    <t>635-12</t>
  </si>
  <si>
    <t>623*1,01 'Přepočtené koeficientem množství</t>
  </si>
  <si>
    <t>105</t>
  </si>
  <si>
    <t>59245226</t>
  </si>
  <si>
    <t>dlažba pro nevidomé betonová 200x100mm tl 80mm barevná</t>
  </si>
  <si>
    <t>1322220557</t>
  </si>
  <si>
    <t>12*1,03 'Přepočtené koeficientem množství</t>
  </si>
  <si>
    <t>106</t>
  </si>
  <si>
    <t>596412210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</si>
  <si>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</si>
  <si>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1526737758</t>
  </si>
  <si>
    <t>107</t>
  </si>
  <si>
    <t>59245035</t>
  </si>
  <si>
    <t>dlažba plošná vegetační betonová 200x200mm tl 80mm přírodní</t>
  </si>
  <si>
    <t>-1213126405</t>
  </si>
  <si>
    <t>Doplnění dlažby</t>
  </si>
  <si>
    <t>3*1,03 'Přepočtené koeficientem množství</t>
  </si>
  <si>
    <t>Ostatní konstrukce a práce, bourání</t>
  </si>
  <si>
    <t>108</t>
  </si>
  <si>
    <t>911111111</t>
  </si>
  <si>
    <t>Montáž zábradlí ocelového zabetonovaného</t>
  </si>
  <si>
    <t>-1320783296</t>
  </si>
  <si>
    <t>Zábradlí podél stezky</t>
  </si>
  <si>
    <t>109</t>
  </si>
  <si>
    <t>911121111</t>
  </si>
  <si>
    <t>Montáž zábradlí ocelového přichyceného vruty do betonového podkladu</t>
  </si>
  <si>
    <t>1280724456</t>
  </si>
  <si>
    <t>Zábradlí u schodiště</t>
  </si>
  <si>
    <t>2*1,5</t>
  </si>
  <si>
    <t>110</t>
  </si>
  <si>
    <t>RMAT000R</t>
  </si>
  <si>
    <t>zábradlí ocelové</t>
  </si>
  <si>
    <t>77441398</t>
  </si>
  <si>
    <t>I pro zábradlí podél stezky</t>
  </si>
  <si>
    <t>3+14</t>
  </si>
  <si>
    <t>111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</si>
  <si>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</si>
  <si>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</si>
  <si>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281377479</t>
  </si>
  <si>
    <t>Obrubník 150/150 nájezdový s převýšením 20 mm</t>
  </si>
  <si>
    <t>112</t>
  </si>
  <si>
    <t>59217029</t>
  </si>
  <si>
    <t>obrubník betonový silniční nájezdový 100x15x15 cm</t>
  </si>
  <si>
    <t>1786901325</t>
  </si>
  <si>
    <t>5*1,015 'Přepočtené koeficientem množství</t>
  </si>
  <si>
    <t>113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</si>
  <si>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</si>
  <si>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</si>
  <si>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-642848372</t>
  </si>
  <si>
    <t>Zapuštěné obrubníky 100/250</t>
  </si>
  <si>
    <t>250</t>
  </si>
  <si>
    <t>114</t>
  </si>
  <si>
    <t>59217017</t>
  </si>
  <si>
    <t>obrubník betonový chodníkový 100x10x25 cm</t>
  </si>
  <si>
    <t>-295716547</t>
  </si>
  <si>
    <t>I pro obrubníky s převýšením</t>
  </si>
  <si>
    <t>250+95</t>
  </si>
  <si>
    <t>345*1,02 'Přepočtené koeficientem množství</t>
  </si>
  <si>
    <t>115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</si>
  <si>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</si>
  <si>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</si>
  <si>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268480287</t>
  </si>
  <si>
    <t>116</t>
  </si>
  <si>
    <t>919121223</t>
  </si>
  <si>
    <t>Utěsnění dilatačních spár zálivkou za studena v cementobetonovém nebo živičném krytu včetně adhezního nátěru bez těsnicího profilu pod zálivkou, pro komůrky šířky 15 mm, hloubky 30 mm</t>
  </si>
  <si>
    <t>1465304445</t>
  </si>
  <si>
    <t xml:space="preserve">Náhradní položka-vytmelení spáry mezi stáv.konstrukcí  a opravou u obrubníku</t>
  </si>
  <si>
    <t>Přesun hmot a manipulace se sutí</t>
  </si>
  <si>
    <t>117</t>
  </si>
  <si>
    <t>997221551</t>
  </si>
  <si>
    <t xml:space="preserve">Vodorovná doprava suti  bez naložení, ale se složením a s hrubým urovnáním ze sypkých materiálů, na vzdálenost do 1 km</t>
  </si>
  <si>
    <t>-955132073</t>
  </si>
  <si>
    <t>Předání oprávněné osobě - předpoklad skládka Kvítkovice</t>
  </si>
  <si>
    <t>Kamenivo</t>
  </si>
  <si>
    <t>(217*0,2+12*0,3+(20+30)*0,04)*1,7</t>
  </si>
  <si>
    <t>118</t>
  </si>
  <si>
    <t>997221559</t>
  </si>
  <si>
    <t xml:space="preserve">Vodorovná doprava suti  bez naložení, ale se složením a s hrubým urovnáním Příplatek k ceně za každý další i započatý 1 km přes 1 km</t>
  </si>
  <si>
    <t>1800507540</t>
  </si>
  <si>
    <t>83,3*7</t>
  </si>
  <si>
    <t>119</t>
  </si>
  <si>
    <t>997221561</t>
  </si>
  <si>
    <t xml:space="preserve">Vodorovná doprava suti  bez naložení, ale se složením a s hrubým urovnáním z kusových materiálů, na vzdálenost do 1 km</t>
  </si>
  <si>
    <t>-1434796718</t>
  </si>
  <si>
    <t>Skládka TSO</t>
  </si>
  <si>
    <t>K uložení pro zpětné využití</t>
  </si>
  <si>
    <t>Frézovaná živice</t>
  </si>
  <si>
    <t>402,5*0,05*2,35</t>
  </si>
  <si>
    <t>K recyklaci</t>
  </si>
  <si>
    <t>Beton</t>
  </si>
  <si>
    <t>(30*0,06+0,10*0,25*80+0,15*0,25*5+2*0,15)*2,2</t>
  </si>
  <si>
    <t>železobeton</t>
  </si>
  <si>
    <t>190*0,19*2,4</t>
  </si>
  <si>
    <t>120</t>
  </si>
  <si>
    <t>997221569</t>
  </si>
  <si>
    <t>-824767547</t>
  </si>
  <si>
    <t>143,367*2</t>
  </si>
  <si>
    <t>121</t>
  </si>
  <si>
    <t>997221655</t>
  </si>
  <si>
    <t>Poplatek za uložení stavebního odpadu na skládce (skládkovné) zeminy a kamení zatříděného do Katalogu odpadů pod kódem 17 05 04</t>
  </si>
  <si>
    <t>-617954523</t>
  </si>
  <si>
    <t>83,3</t>
  </si>
  <si>
    <t>122</t>
  </si>
  <si>
    <t>99722186R</t>
  </si>
  <si>
    <t>Poplatek za recykllaci</t>
  </si>
  <si>
    <t>-1339858693</t>
  </si>
  <si>
    <t>998</t>
  </si>
  <si>
    <t>Přesun hmot</t>
  </si>
  <si>
    <t>123</t>
  </si>
  <si>
    <t>998223011</t>
  </si>
  <si>
    <t xml:space="preserve">Přesun hmot pro pozemní komunikace s krytem dlážděným  dopravní vzdálenost do 200 m jakékoliv délky objektu</t>
  </si>
  <si>
    <t>609125145</t>
  </si>
  <si>
    <t>124</t>
  </si>
  <si>
    <t>998223091</t>
  </si>
  <si>
    <t xml:space="preserve">Přesun hmot pro pozemní komunikace s krytem dlážděným  Příplatek k ceně za zvětšený přesun přes vymezenou největší dopravní vzdálenost do 1000 m</t>
  </si>
  <si>
    <t>473396697</t>
  </si>
  <si>
    <t>SO 101.2 - Chodník - 2.etapa</t>
  </si>
  <si>
    <t xml:space="preserve">    3 - Svislé a kompletní konstrukce</t>
  </si>
  <si>
    <t>-622571657</t>
  </si>
  <si>
    <t>(330+15+210*0,25+280*0,25)*0,42+65*0,3</t>
  </si>
  <si>
    <t>Odpočet ručního výkopu</t>
  </si>
  <si>
    <t>-7,796</t>
  </si>
  <si>
    <t>Odpočet konstrukcí</t>
  </si>
  <si>
    <t>-(3*6*0,39+12*0,3)</t>
  </si>
  <si>
    <t>Odpočet odhumusování</t>
  </si>
  <si>
    <t>-(320-26)*0,15</t>
  </si>
  <si>
    <t>132212131</t>
  </si>
  <si>
    <t>Hloubení nezapažených rýh šířky do 800 mm ručně s urovnáním dna do předepsaného profilu a spádu v hornině třídy těžitelnosti I skupiny 3 soudržných</t>
  </si>
  <si>
    <t>1759076715</t>
  </si>
  <si>
    <t>Rozšíření konstrukce v ochranném pásmu stromů</t>
  </si>
  <si>
    <t>0,75*(9+8,5+6,5+6,5)*(0,42-0,15)+0,75*16*0,5*(0,42-0,15)</t>
  </si>
  <si>
    <t>310615175</t>
  </si>
  <si>
    <t>153,334+7,796</t>
  </si>
  <si>
    <t>-1714705998</t>
  </si>
  <si>
    <t>161,13*1,7</t>
  </si>
  <si>
    <t>1280291852</t>
  </si>
  <si>
    <t>330+15+210*0,25+280*0,25+65</t>
  </si>
  <si>
    <t>-1035494565</t>
  </si>
  <si>
    <t>370</t>
  </si>
  <si>
    <t>-1868834276</t>
  </si>
  <si>
    <t>455171697</t>
  </si>
  <si>
    <t>370*0,15-26</t>
  </si>
  <si>
    <t>-1901228528</t>
  </si>
  <si>
    <t>29,5</t>
  </si>
  <si>
    <t>111251101</t>
  </si>
  <si>
    <t>Odstranění křovin a stromů s odstraněním kořenů strojně průměru kmene do 100 mm v rovině nebo ve svahu sklonu terénu do 1:5, při celkové ploše do 100 m2</t>
  </si>
  <si>
    <t>-1628152318</t>
  </si>
  <si>
    <t>112155315</t>
  </si>
  <si>
    <t>Štěpkování s naložením na dopravní prostředek a odvozem do 20 km keřového porostu hustého</t>
  </si>
  <si>
    <t>386699707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</si>
  <si>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</si>
  <si>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</si>
  <si>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-1553080957</t>
  </si>
  <si>
    <t>257688000</t>
  </si>
  <si>
    <t>1777077731</t>
  </si>
  <si>
    <t>690</t>
  </si>
  <si>
    <t>1346138516</t>
  </si>
  <si>
    <t>3+3+5,5+5,5</t>
  </si>
  <si>
    <t>1282391523</t>
  </si>
  <si>
    <t>3+3+9</t>
  </si>
  <si>
    <t>-1734780054</t>
  </si>
  <si>
    <t>284338522</t>
  </si>
  <si>
    <t>-1824313184</t>
  </si>
  <si>
    <t>-1867284002</t>
  </si>
  <si>
    <t>800</t>
  </si>
  <si>
    <t>1655200194</t>
  </si>
  <si>
    <t>170</t>
  </si>
  <si>
    <t>-1726000711</t>
  </si>
  <si>
    <t>1867510588</t>
  </si>
  <si>
    <t>800*3,25/100</t>
  </si>
  <si>
    <t>26*1,2 'Přepočtené koeficientem množství</t>
  </si>
  <si>
    <t>-331746137</t>
  </si>
  <si>
    <t>800*2</t>
  </si>
  <si>
    <t>-836241380</t>
  </si>
  <si>
    <t>-437664980</t>
  </si>
  <si>
    <t>1994287255</t>
  </si>
  <si>
    <t>800*3</t>
  </si>
  <si>
    <t>1375896607</t>
  </si>
  <si>
    <t>-1546422785</t>
  </si>
  <si>
    <t>800,00*0,03/1000</t>
  </si>
  <si>
    <t>137022754</t>
  </si>
  <si>
    <t>800*0,03</t>
  </si>
  <si>
    <t>24*1,1 'Přepočtené koeficientem množství</t>
  </si>
  <si>
    <t>1427769920</t>
  </si>
  <si>
    <t>800*6</t>
  </si>
  <si>
    <t>777736539</t>
  </si>
  <si>
    <t>-1577840968</t>
  </si>
  <si>
    <t>800*0,005*6</t>
  </si>
  <si>
    <t>832865784</t>
  </si>
  <si>
    <t>330+65+15+210*0,25+280*0,25</t>
  </si>
  <si>
    <t>135267514</t>
  </si>
  <si>
    <t>532,5</t>
  </si>
  <si>
    <t>532,5*1,05 'Přepočtené koeficientem množství</t>
  </si>
  <si>
    <t>-1431208421</t>
  </si>
  <si>
    <t>(210*0,25+280*0,25)*70/2200</t>
  </si>
  <si>
    <t>(15+15+50+330)*70/2200</t>
  </si>
  <si>
    <t>Svislé a kompletní konstrukce</t>
  </si>
  <si>
    <t>339921132</t>
  </si>
  <si>
    <t>Osazování palisád betonových v řadě se zabetonováním výšky palisády přes 500 do 1000 mm</t>
  </si>
  <si>
    <t>625453870</t>
  </si>
  <si>
    <t>5922901R</t>
  </si>
  <si>
    <t>palisáda hranatá betonová 100x100mm v 800mm přírodní</t>
  </si>
  <si>
    <t>-1510529204</t>
  </si>
  <si>
    <t>12*10</t>
  </si>
  <si>
    <t>120*1,01 'Přepočtené koeficientem množství</t>
  </si>
  <si>
    <t>-924600513</t>
  </si>
  <si>
    <t>280*0,25</t>
  </si>
  <si>
    <t>1913870857</t>
  </si>
  <si>
    <t>210*0,25</t>
  </si>
  <si>
    <t>-1099665425</t>
  </si>
  <si>
    <t>Navazující komunikace - frakce 32-63</t>
  </si>
  <si>
    <t>-797945721</t>
  </si>
  <si>
    <t>50+15</t>
  </si>
  <si>
    <t>2044384514</t>
  </si>
  <si>
    <t>330</t>
  </si>
  <si>
    <t>565155101</t>
  </si>
  <si>
    <t xml:space="preserve">Asfaltový beton vrstva podkladní ACP 16+  s rozprostřením a zhutněním v pruhu šířky do 1,5 m, po zhutnění tl. 70 mm</t>
  </si>
  <si>
    <t>-2000804769</t>
  </si>
  <si>
    <t>567122114</t>
  </si>
  <si>
    <t>Podklad ze směsi stmelené cementem SC bez dilatačních spár, s rozprostřením a zhutněním SC C 8/10 (KSC I), po zhutnění tl. 150 mm</t>
  </si>
  <si>
    <t>-631535984</t>
  </si>
  <si>
    <t>-1390315919</t>
  </si>
  <si>
    <t>1151904631</t>
  </si>
  <si>
    <t>15*4,968*1,25/10000</t>
  </si>
  <si>
    <t>573111113</t>
  </si>
  <si>
    <t>Postřik infiltrační PI z asfaltu silničního s posypem kamenivem, v množství 1,50 kg/m2</t>
  </si>
  <si>
    <t>587163345</t>
  </si>
  <si>
    <t>-232332650</t>
  </si>
  <si>
    <t>Navazující komunikace</t>
  </si>
  <si>
    <t>225015589</t>
  </si>
  <si>
    <t>824411643</t>
  </si>
  <si>
    <t>1091110829</t>
  </si>
  <si>
    <t>50*1,03 'Přepočtené koeficientem množství</t>
  </si>
  <si>
    <t>845107673</t>
  </si>
  <si>
    <t>330+690</t>
  </si>
  <si>
    <t>-1162611554</t>
  </si>
  <si>
    <t>1020-2</t>
  </si>
  <si>
    <t>1018*1,01 'Přepočtené koeficientem množství</t>
  </si>
  <si>
    <t>1261212163</t>
  </si>
  <si>
    <t>2*1,03 'Přepočtené koeficientem množství</t>
  </si>
  <si>
    <t>163407028</t>
  </si>
  <si>
    <t>1340775362</t>
  </si>
  <si>
    <t>280+210</t>
  </si>
  <si>
    <t>490*1,02 'Přepočtené koeficientem množství</t>
  </si>
  <si>
    <t>87269962</t>
  </si>
  <si>
    <t>210</t>
  </si>
  <si>
    <t>590247349</t>
  </si>
  <si>
    <t xml:space="preserve">Náhradní položka-vytmelení spáry mezi stáv.a novou živičnou konstrukcí  </t>
  </si>
  <si>
    <t>936104213</t>
  </si>
  <si>
    <t>Montáž odpadkového koše přichycením kotevními šrouby</t>
  </si>
  <si>
    <t>-484886197</t>
  </si>
  <si>
    <t>7491013R</t>
  </si>
  <si>
    <t>koš odpadkový viz.výkres č. 10-4</t>
  </si>
  <si>
    <t>-1818887848</t>
  </si>
  <si>
    <t>936124113</t>
  </si>
  <si>
    <t>Montáž lavičky parkové stabilní přichycené kotevními šrouby</t>
  </si>
  <si>
    <t>563426425</t>
  </si>
  <si>
    <t>7491011R</t>
  </si>
  <si>
    <t xml:space="preserve">lavička s opěradlem  - konstrukce kov/tropické dřevo -viz.výkres č. 10-3</t>
  </si>
  <si>
    <t>1275391147</t>
  </si>
  <si>
    <t>936174312</t>
  </si>
  <si>
    <t>Montáž stojanu na kola přichyceného kotevními šrouby 10 kol</t>
  </si>
  <si>
    <t>-72720197</t>
  </si>
  <si>
    <t>7491015R</t>
  </si>
  <si>
    <t xml:space="preserve">stojan na kola pro 6 kol, kov  - viz.výjres č. 10-3</t>
  </si>
  <si>
    <t>1196133819</t>
  </si>
  <si>
    <t>1373156486</t>
  </si>
  <si>
    <t>12*0,15*1,7</t>
  </si>
  <si>
    <t>889595469</t>
  </si>
  <si>
    <t>3,06*7</t>
  </si>
  <si>
    <t>-1494327125</t>
  </si>
  <si>
    <t>690*0,05*2,35</t>
  </si>
  <si>
    <t>12*0,15*2,2</t>
  </si>
  <si>
    <t>697469606</t>
  </si>
  <si>
    <t>85,035*2</t>
  </si>
  <si>
    <t>1296645309</t>
  </si>
  <si>
    <t>3,060</t>
  </si>
  <si>
    <t>1509097007</t>
  </si>
  <si>
    <t>373387848</t>
  </si>
  <si>
    <t>-1984023309</t>
  </si>
  <si>
    <t>SO 401.1 - Přeložka veřejného osvětleni - 1.etapa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</si>
  <si>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</si>
  <si>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</si>
  <si>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</si>
  <si>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</si>
  <si>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</si>
  <si>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HZS - Hodinové zúčtovací sazby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</si>
  <si>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</si>
  <si>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</si>
  <si>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490324244</t>
  </si>
  <si>
    <t>Kabelové chráničky pod komunikacemi</t>
  </si>
  <si>
    <t>0,5*0,45*(7+13)</t>
  </si>
  <si>
    <t>58337331</t>
  </si>
  <si>
    <t>štěrkopísek frakce 0/22</t>
  </si>
  <si>
    <t>-1818691305</t>
  </si>
  <si>
    <t>4,5</t>
  </si>
  <si>
    <t>4,5*2 'Přepočtené koeficientem množství</t>
  </si>
  <si>
    <t>945421110</t>
  </si>
  <si>
    <t xml:space="preserve">Hydraulická zvedací plošina včetně obsluhy  instalovaná na automobilovém podvozku, výšky zdvihu do 18 m</t>
  </si>
  <si>
    <t>507627069</t>
  </si>
  <si>
    <t>4 hodiny na stožár</t>
  </si>
  <si>
    <t>4*5</t>
  </si>
  <si>
    <t>PSV</t>
  </si>
  <si>
    <t>Práce a dodávky PSV</t>
  </si>
  <si>
    <t>741</t>
  </si>
  <si>
    <t>Elektroinstalace - silnoproud</t>
  </si>
  <si>
    <t>741122142</t>
  </si>
  <si>
    <t>Montáž kabelů měděných bez ukončení uložených v trubkách zatažených plných kulatých nebo bezhalogenových (např. CYKY) počtu a průřezu žil 5x1,5 až 2,5 mm2</t>
  </si>
  <si>
    <t>-646139865</t>
  </si>
  <si>
    <t>4,5*5</t>
  </si>
  <si>
    <t>34111090</t>
  </si>
  <si>
    <t>kabel instalační jádro Cu plné izolace PVC plášť PVC 450/750V (CYKY) 5x1,5mm2</t>
  </si>
  <si>
    <t>-1870819266</t>
  </si>
  <si>
    <t>22,5</t>
  </si>
  <si>
    <t>22,5*1,15 'Přepočtené koeficientem množství</t>
  </si>
  <si>
    <t>741122145</t>
  </si>
  <si>
    <t>Montáž kabelů měděných bez ukončení uložených v trubkách zatažených plných kulatých nebo bezhalogenových (např. CYKY) počtu a průřezu žil 5x16 mm2</t>
  </si>
  <si>
    <t>-1062535027</t>
  </si>
  <si>
    <t>Pro první etapu</t>
  </si>
  <si>
    <t>145+11*1,5</t>
  </si>
  <si>
    <t>Příprava pro 2.etapu</t>
  </si>
  <si>
    <t>49+2*1,5</t>
  </si>
  <si>
    <t>34113035</t>
  </si>
  <si>
    <t>kabel instalační jádro Cu plné izolace PVC plášť PVC 450/750V (CYKY) 5x16mm2</t>
  </si>
  <si>
    <t>-2016527997</t>
  </si>
  <si>
    <t>213,5</t>
  </si>
  <si>
    <t>213,5*1,15 'Přepočtené koeficientem množství</t>
  </si>
  <si>
    <t>741128022</t>
  </si>
  <si>
    <t>Ostatní práce při montáži vodičů a kabelů Příplatek k cenám montáže vodičů a kabelů za zatahování vodičů a kabelů do tvárnicových tras s komorami nebo do kolektorů, hmotnosti do 2 kg</t>
  </si>
  <si>
    <t>41217839</t>
  </si>
  <si>
    <t>Zatažení do stožárů</t>
  </si>
  <si>
    <t>Nové kabely</t>
  </si>
  <si>
    <t>1,5+5*2*1,5</t>
  </si>
  <si>
    <t xml:space="preserve">Zatažení do nových chrániček </t>
  </si>
  <si>
    <t>6,5+2*13</t>
  </si>
  <si>
    <t>741130021</t>
  </si>
  <si>
    <t>Ukončení vodičů izolovaných s označením a zapojením na svorkovnici s otevřením a uzavřením krytu, průřezu žíly do 2,5 mm2</t>
  </si>
  <si>
    <t>-896290968</t>
  </si>
  <si>
    <t>5*5</t>
  </si>
  <si>
    <t>741130025</t>
  </si>
  <si>
    <t>Ukončení vodičů a kabelů izolovaných s označením a zapojením na svorkovnici s otevřením a uzavřením krytu, průřezu žíly do 16 mm2</t>
  </si>
  <si>
    <t>1076661662</t>
  </si>
  <si>
    <t>11*5</t>
  </si>
  <si>
    <t>74176106R</t>
  </si>
  <si>
    <t>Podružný materiál - kompletní</t>
  </si>
  <si>
    <t>-1494722931</t>
  </si>
  <si>
    <t>Práce a dodávky M</t>
  </si>
  <si>
    <t>21-M</t>
  </si>
  <si>
    <t>Elektromontáže</t>
  </si>
  <si>
    <t>210203902</t>
  </si>
  <si>
    <t>Montáž svítidel LED se zapojením vodičů průmyslových nebo venkovních na sloupek parkový</t>
  </si>
  <si>
    <t>1140405974</t>
  </si>
  <si>
    <t>3477402R</t>
  </si>
  <si>
    <t>svítidlo parkové LED 40W, vč. světelného zdroje a předřadníku, parametry viz.projektová dokumentace- kompletní dodávka</t>
  </si>
  <si>
    <t>128</t>
  </si>
  <si>
    <t>1779762836</t>
  </si>
  <si>
    <t>210204002</t>
  </si>
  <si>
    <t>Montáž stožárů osvětlení parkových ocelových</t>
  </si>
  <si>
    <t>-1914046438</t>
  </si>
  <si>
    <t>3167406R</t>
  </si>
  <si>
    <t>stožár osvětlovací sadový v. 5,0 m (celkové délky 6,0m), třístupňový, oboustranně žárové zinkovaný - viz.projektová dokumentace</t>
  </si>
  <si>
    <t>-1664107362</t>
  </si>
  <si>
    <t>31674124</t>
  </si>
  <si>
    <t>manžeta plastová ochranná na stožár d=133mm</t>
  </si>
  <si>
    <t>-527363229</t>
  </si>
  <si>
    <t>210204201</t>
  </si>
  <si>
    <t xml:space="preserve">Montáž elektrovýzbroje stožárů osvětlení  1 okruh - viz.projektová dokumentace</t>
  </si>
  <si>
    <t>-1974156885</t>
  </si>
  <si>
    <t>31674135</t>
  </si>
  <si>
    <t>výzbroj stožárová SV 6.16.5p</t>
  </si>
  <si>
    <t>-1988708291</t>
  </si>
  <si>
    <t>210220020</t>
  </si>
  <si>
    <t>Montáž uzemňovacího vedení s upevněním, propojením a připojením pomocí svorek v zemi s izolací spojů vodičů FeZn páskou průřezu do 120 mm2 v městské zástavbě</t>
  </si>
  <si>
    <t>-1793249730</t>
  </si>
  <si>
    <t>Naspojkováno na stávající uzemnění</t>
  </si>
  <si>
    <t>145+49+1,0</t>
  </si>
  <si>
    <t>35442062</t>
  </si>
  <si>
    <t>pás zemnící 30x4mm FeZn</t>
  </si>
  <si>
    <t>330402144</t>
  </si>
  <si>
    <t>195*1,05</t>
  </si>
  <si>
    <t>204,75*1,15 'Přepočtené koeficientem množství</t>
  </si>
  <si>
    <t>210220022</t>
  </si>
  <si>
    <t>Montáž uzemňovacího vedení vodičů FeZn pomocí svorek v zemi drátem průměru do 10 mm ve městské zástavbě</t>
  </si>
  <si>
    <t>332453283</t>
  </si>
  <si>
    <t>5*1,5</t>
  </si>
  <si>
    <t>35441073</t>
  </si>
  <si>
    <t>drát D 10mm FeZn</t>
  </si>
  <si>
    <t>-1024601144</t>
  </si>
  <si>
    <t>5*1,5*0,62</t>
  </si>
  <si>
    <t>4,65*1,15 'Přepočtené koeficientem množství</t>
  </si>
  <si>
    <t>210220300</t>
  </si>
  <si>
    <t>Montáž svorka hromosvodná s jedním šroubem</t>
  </si>
  <si>
    <t>1043899992</t>
  </si>
  <si>
    <t>35431000.1</t>
  </si>
  <si>
    <t>svorka uzemnění FeZn univerzální</t>
  </si>
  <si>
    <t>-1634611795</t>
  </si>
  <si>
    <t>210220301</t>
  </si>
  <si>
    <t>Montáž hromosvodného vedení svorek se 2 šrouby</t>
  </si>
  <si>
    <t>-1364586270</t>
  </si>
  <si>
    <t>35431019</t>
  </si>
  <si>
    <t>svorka uzemnění FeZn připojovací na kovové části pro 1 vodič D 7-10mm -plochá, 2 šrouby</t>
  </si>
  <si>
    <t>594731113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</si>
  <si>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</si>
  <si>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</si>
  <si>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</si>
  <si>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</si>
  <si>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</si>
  <si>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133505787</t>
  </si>
  <si>
    <t>181/1000</t>
  </si>
  <si>
    <t>460171162</t>
  </si>
  <si>
    <t>Hloubení nezapažených kabelových rýh strojně včetně urovnání dna s přemístěním výkopku do vzdálenosti 3 m od okraje jámy nebo s naložením na dopravní prostředek šířky 35 cm hloubky 70 cm v hornině třídy těžitelnosti I skupiny 3</t>
  </si>
  <si>
    <t>986747865</t>
  </si>
  <si>
    <t>181-(7+13)</t>
  </si>
  <si>
    <t>460171322</t>
  </si>
  <si>
    <t>Hloubení nezapažených kabelových rýh strojně včetně urovnání dna s přemístěním výkopku do vzdálenosti 3 m od okraje jámy nebo s naložením na dopravní prostředek šířky 50 cm hloubky 120 cm v hornině třídy těžitelnosti I skupiny 3</t>
  </si>
  <si>
    <t>757020954</t>
  </si>
  <si>
    <t>7+13</t>
  </si>
  <si>
    <t>460341113</t>
  </si>
  <si>
    <t>Vodorovné přemístění (odvoz) horniny dopravními prostředky včetně složení, bez naložení a rozprostření jakékoliv třídy, na vzdálenost přes 500 do 1000 m</t>
  </si>
  <si>
    <t>332351178</t>
  </si>
  <si>
    <t>0,35*0,15*161+0,5*1,2*20</t>
  </si>
  <si>
    <t>3,14*0,275*0,275*1,5*5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</si>
  <si>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</si>
  <si>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</si>
  <si>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-50565713</t>
  </si>
  <si>
    <t>Předpokládaná skládka - Kvítkovice</t>
  </si>
  <si>
    <t>22,234*7</t>
  </si>
  <si>
    <t>460361111</t>
  </si>
  <si>
    <t>Poplatek (skládkovné) za uložení zeminy na skládce zatříděné do Katalogu odpadů pod kódem 17 05 04</t>
  </si>
  <si>
    <t>-1233443119</t>
  </si>
  <si>
    <t>22,234*1,7</t>
  </si>
  <si>
    <t>460451172</t>
  </si>
  <si>
    <t>Zásyp kabelových rýh strojně s přemístěním sypaniny ze vzdálenosti do 10 m, s uložením výkopku ve vrstvách včetně zhutnění a urovnání povrchu šířky 35 cm hloubky 70 cm z horniny třídy těžitelnosti I skupiny 3</t>
  </si>
  <si>
    <t>-64781643</t>
  </si>
  <si>
    <t>161</t>
  </si>
  <si>
    <t>460451332</t>
  </si>
  <si>
    <t>Zásyp kabelových rýh strojně s přemístěním sypaniny ze vzdálenosti do 10 m, s uložením výkopku ve vrstvách včetně zhutnění a urovnání povrchu šířky 50 cm hloubky 120 cm z horniny třídy těžitelnosti I skupiny 3</t>
  </si>
  <si>
    <t>24677702</t>
  </si>
  <si>
    <t>58344171</t>
  </si>
  <si>
    <t>štěrkodrť frakce 0/32</t>
  </si>
  <si>
    <t>1373501553</t>
  </si>
  <si>
    <t>0,35*0,7*161+0,5*1,2*20</t>
  </si>
  <si>
    <t>Odpočet kabelového lože</t>
  </si>
  <si>
    <t>-(161*0,35+20*0,5)*0,15</t>
  </si>
  <si>
    <t>Odpočet obsypu chrániček</t>
  </si>
  <si>
    <t>-4,5</t>
  </si>
  <si>
    <t>Odpočet konstrukce zpevněných ploch</t>
  </si>
  <si>
    <t>-(0,5*(6+72)*0,42+0,35*11*0,3)</t>
  </si>
  <si>
    <t>19,457*2 'Přepočtené koeficientem množství</t>
  </si>
  <si>
    <t>460611113</t>
  </si>
  <si>
    <t>Vrty pro stožáry nadzemního vedení nepažené, hloubky do 2 m průměru do 55 cm, v hornině třídy vrtatelnosti III</t>
  </si>
  <si>
    <t>970674589</t>
  </si>
  <si>
    <t>1,5*5</t>
  </si>
  <si>
    <t>460641113</t>
  </si>
  <si>
    <t>Základové konstrukce základ bez bednění do rostlé zeminy z monolitického betonu tř. C 16/20</t>
  </si>
  <si>
    <t>-52740192</t>
  </si>
  <si>
    <t xml:space="preserve">Obetonování </t>
  </si>
  <si>
    <t>3,14*0,275*0,275*1,35*5-3,14*0,16*0,16*1,35*5</t>
  </si>
  <si>
    <t>Vyplnění kotevních kalichů</t>
  </si>
  <si>
    <t>(3,14*0,15*0,15*1,35-3,14*0,085*0,085*1,35)*5</t>
  </si>
  <si>
    <t>460661111</t>
  </si>
  <si>
    <t>Kabelové lože z písku včetně podsypu, zhutnění a urovnání povrchu pro kabely nn bez zakrytí, šířky do 35 cm</t>
  </si>
  <si>
    <t>850224234</t>
  </si>
  <si>
    <t>460661112</t>
  </si>
  <si>
    <t>Kabelové lože z písku včetně podsypu, zhutnění a urovnání povrchu pro kabely nn bez zakrytí, šířky přes 35 do 50 cm</t>
  </si>
  <si>
    <t>928100738</t>
  </si>
  <si>
    <t>460671113</t>
  </si>
  <si>
    <t>Výstražná fólie z PVC pro krytí kabelů včetně vyrovnání povrchu rýhy, rozvinutí a uložení fólie šířky do 34 cm</t>
  </si>
  <si>
    <t>-1949195735</t>
  </si>
  <si>
    <t>460671114</t>
  </si>
  <si>
    <t>Výstražné prvky pro krytí kabelů včetně vyrovnání povrchu rýhy, rozvinutí a uložení fólie, šířky přes 35 do 40 cm</t>
  </si>
  <si>
    <t>-1040490790</t>
  </si>
  <si>
    <t>460791213</t>
  </si>
  <si>
    <t>Montáž trubek ochranných uložených volně do rýhy plastových ohebných, vnitřního průměru přes 50 do 90 mm</t>
  </si>
  <si>
    <t>643394457</t>
  </si>
  <si>
    <t>34571352</t>
  </si>
  <si>
    <t>trubka elektroinstalační ohebná dvouplášťová korugovaná (chránička) D 52/63mm, HDPE+LDPE</t>
  </si>
  <si>
    <t>-109550100</t>
  </si>
  <si>
    <t>213</t>
  </si>
  <si>
    <t>213*1,05 'Přepočtené koeficientem množství</t>
  </si>
  <si>
    <t>460791216</t>
  </si>
  <si>
    <t>Montáž trubek ochranných uložených volně do rýhy plastových ohebných, vnitřního průměru přes 133 do 172 mm</t>
  </si>
  <si>
    <t>832007862</t>
  </si>
  <si>
    <t>Kabelové chráničky</t>
  </si>
  <si>
    <t>7+13*2</t>
  </si>
  <si>
    <t>28617275</t>
  </si>
  <si>
    <t>trubka kanalizační PP korugovaná DN 150x6000mm SN16</t>
  </si>
  <si>
    <t>-824935584</t>
  </si>
  <si>
    <t>33*1,015 'Přepočtené koeficientem množství</t>
  </si>
  <si>
    <t>460871143</t>
  </si>
  <si>
    <t>Podklad vozovek a chodníků včetně rozprostření a úpravy ze štěrkodrti, včetně zhutnění, tloušťky přes 10 do 15 cm</t>
  </si>
  <si>
    <t>263618824</t>
  </si>
  <si>
    <t>0,5*12*2</t>
  </si>
  <si>
    <t>460871153</t>
  </si>
  <si>
    <t>Podklad vozovek a chodníků včetně rozprostření a úpravy z kameniva drceného, včetně zhutnění, tloušťky přes 15 do 20 cm</t>
  </si>
  <si>
    <t>1436494949</t>
  </si>
  <si>
    <t>3*0,5</t>
  </si>
  <si>
    <t>460871162</t>
  </si>
  <si>
    <t>Podklad vozovek a chodníků včetně rozprostření a úpravy z asfaltového betonu včetně zhutnění, tloušťky přes 5 do 10 cm</t>
  </si>
  <si>
    <t>-46263554</t>
  </si>
  <si>
    <t>0,5*12</t>
  </si>
  <si>
    <t>460871173</t>
  </si>
  <si>
    <t>Podklad vozovek a chodníků včetně rozprostření a úpravy z betonu prostého, včetně rozprostření, tloušťky přes 15 do 20 cm</t>
  </si>
  <si>
    <t>-1240229961</t>
  </si>
  <si>
    <t>460881223</t>
  </si>
  <si>
    <t>Kryt vozovek a chodníků z asfaltového betonu vrstva obrusná, tloušťky 5 cm</t>
  </si>
  <si>
    <t>285459065</t>
  </si>
  <si>
    <t>460881611</t>
  </si>
  <si>
    <t>Kryt vozovek a chodníků kladení dlažby (materiál ve specifikaci) včetně spárování, do lože z kameniva těženého z dlaždic betonových čtyřhranných</t>
  </si>
  <si>
    <t>290945556</t>
  </si>
  <si>
    <t>Podklad pod stožár</t>
  </si>
  <si>
    <t>0,2*0,2*5</t>
  </si>
  <si>
    <t>59245021</t>
  </si>
  <si>
    <t>dlažba tvar čtverec betonová 200x200x60mm přírodní</t>
  </si>
  <si>
    <t>-387719144</t>
  </si>
  <si>
    <t>0,20</t>
  </si>
  <si>
    <t>0,2*1,02 'Přepočtené koeficientem množství</t>
  </si>
  <si>
    <t>46093111R</t>
  </si>
  <si>
    <t>Osazení kotevního kalichu pro stožár VO D300 do 2000 mm délky v ose patky</t>
  </si>
  <si>
    <t>1677497302</t>
  </si>
  <si>
    <t>28612031</t>
  </si>
  <si>
    <t>trubka kanalizační PVC plnostěnná třívrstvá DN 300x6000mm SN16</t>
  </si>
  <si>
    <t>-1693190182</t>
  </si>
  <si>
    <t>1,35*5</t>
  </si>
  <si>
    <t>6,75*1,02 'Přepočtené koeficientem množství</t>
  </si>
  <si>
    <t>468011122</t>
  </si>
  <si>
    <t>Odstranění podkladů nebo krytů komunikací včetně rozpojení na kusy a zarovnání styčné spáry z kameniva drceného, tloušťky přes 10 do 20 cm</t>
  </si>
  <si>
    <t>-986319192</t>
  </si>
  <si>
    <t>468011123</t>
  </si>
  <si>
    <t>Odstranění podkladů nebo krytů komunikací včetně rozpojení na kusy a zarovnání styčné spáry z kameniva drceného, tloušťky přes 20 do 30 cm</t>
  </si>
  <si>
    <t>-604481960</t>
  </si>
  <si>
    <t>12*0,5</t>
  </si>
  <si>
    <t>468011132</t>
  </si>
  <si>
    <t>Odstranění podkladů nebo krytů komunikací včetně rozpojení na kusy a zarovnání styčné spáry z betonu prostého, tloušťky přes 15 do 30 cm</t>
  </si>
  <si>
    <t>1331898800</t>
  </si>
  <si>
    <t>3*0,5+12*0,5</t>
  </si>
  <si>
    <t>468011143</t>
  </si>
  <si>
    <t>Odstranění podkladů nebo krytů komunikací včetně rozpojení na kusy a zarovnání styčné spáry ze živice, tloušťky přes 10 do 15 cm</t>
  </si>
  <si>
    <t>-1666170948</t>
  </si>
  <si>
    <t>468041113</t>
  </si>
  <si>
    <t>Řezání spár v podkladu nebo krytu betonovém, hloubky přes 15 do 20 cm</t>
  </si>
  <si>
    <t>94724591</t>
  </si>
  <si>
    <t>2*3</t>
  </si>
  <si>
    <t>468041123</t>
  </si>
  <si>
    <t>Řezání spár v podkladu nebo krytu živičném, tloušťky přes 10 do 15 cm</t>
  </si>
  <si>
    <t>-1552058733</t>
  </si>
  <si>
    <t>2*12</t>
  </si>
  <si>
    <t>469972111</t>
  </si>
  <si>
    <t>Odvoz suti a vybouraných hmot odvoz suti a vybouraných hmot do 1 km</t>
  </si>
  <si>
    <t>1324095631</t>
  </si>
  <si>
    <t>Odvoz na skládku Kvítkovice</t>
  </si>
  <si>
    <t>(1,5*0,2+6*0,3)*1,7</t>
  </si>
  <si>
    <t>Odvoz na skládku TSO</t>
  </si>
  <si>
    <t>1,5*0,20*2,2+6*0,12*2,35</t>
  </si>
  <si>
    <t>469972121</t>
  </si>
  <si>
    <t>Odvoz suti a vybouraných hmot odvoz suti a vybouraných hmot Příplatek k ceně za každý další i započatý 1 km</t>
  </si>
  <si>
    <t>-105326230</t>
  </si>
  <si>
    <t>(1,5*0,2+6*0,3)*1,7*7</t>
  </si>
  <si>
    <t>(1,5*0,20*2,2+6*0,12*2,35)*2</t>
  </si>
  <si>
    <t>46997311R</t>
  </si>
  <si>
    <t>Poplatek za uložení stavebního odpadu (skládkovné) na skládce z prostého betonu zatříděného do Katalogu odpadů pod kódem 17 01 01</t>
  </si>
  <si>
    <t>1051964784</t>
  </si>
  <si>
    <t>Předpokládaná skládka Kvítkovice</t>
  </si>
  <si>
    <t>46997312R</t>
  </si>
  <si>
    <t>Poplatek za recyklaci</t>
  </si>
  <si>
    <t>-661108878</t>
  </si>
  <si>
    <t>HZS</t>
  </si>
  <si>
    <t>Hodinové zúčtovací sazby</t>
  </si>
  <si>
    <t>HZS4211</t>
  </si>
  <si>
    <t>Hodinová zúčtovací sazba revizní technik</t>
  </si>
  <si>
    <t>512</t>
  </si>
  <si>
    <t>-765601554</t>
  </si>
  <si>
    <t>1 hod na stožár</t>
  </si>
  <si>
    <t>045303000</t>
  </si>
  <si>
    <t xml:space="preserve">Koordinace postupu prací  s ostatními profesemi</t>
  </si>
  <si>
    <t>hodina</t>
  </si>
  <si>
    <t>-85198426</t>
  </si>
  <si>
    <t>koordinace postupu prací - 1 hodina na stožár</t>
  </si>
  <si>
    <t>092103001</t>
  </si>
  <si>
    <t>Náklady na zkušební provoz</t>
  </si>
  <si>
    <t>-9414148</t>
  </si>
  <si>
    <t>SO 401.2 - Přeložka veřejného osvětlení - 2.etapa</t>
  </si>
  <si>
    <t>73314791</t>
  </si>
  <si>
    <t>0,5*0,45*(4+7)</t>
  </si>
  <si>
    <t>1310700133</t>
  </si>
  <si>
    <t>2,475</t>
  </si>
  <si>
    <t>2,475*2 'Přepočtené koeficientem množství</t>
  </si>
  <si>
    <t>892002310</t>
  </si>
  <si>
    <t>4*8</t>
  </si>
  <si>
    <t>-1622535340</t>
  </si>
  <si>
    <t>4,5*8</t>
  </si>
  <si>
    <t>-806298146</t>
  </si>
  <si>
    <t>36,0</t>
  </si>
  <si>
    <t>36*1,15 'Přepočtené koeficientem množství</t>
  </si>
  <si>
    <t>-608424929</t>
  </si>
  <si>
    <t>262+1,5+7*2*1,5+1,5</t>
  </si>
  <si>
    <t>-229549963</t>
  </si>
  <si>
    <t>286,0</t>
  </si>
  <si>
    <t>286*1,15 'Přepočtené koeficientem množství</t>
  </si>
  <si>
    <t>1367750259</t>
  </si>
  <si>
    <t>1,5+7*2*1,5+1,5</t>
  </si>
  <si>
    <t>4+7</t>
  </si>
  <si>
    <t>54525595</t>
  </si>
  <si>
    <t>8*5</t>
  </si>
  <si>
    <t>-774169363</t>
  </si>
  <si>
    <t>5+7*2*5+5</t>
  </si>
  <si>
    <t>-438439932</t>
  </si>
  <si>
    <t>218202016</t>
  </si>
  <si>
    <t>Demontáž svítidel výbojkových s odpojením vodičů průmyslových nebo venkovních ze sloupku parkového</t>
  </si>
  <si>
    <t>585212147</t>
  </si>
  <si>
    <t>Uloženo pro zpětné osazení v rámci stavby</t>
  </si>
  <si>
    <t>218204002</t>
  </si>
  <si>
    <t>Demontáž stožárů osvětlení parkových ocelových</t>
  </si>
  <si>
    <t>1224765210</t>
  </si>
  <si>
    <t>Předáno investorovi</t>
  </si>
  <si>
    <t>218204201</t>
  </si>
  <si>
    <t>Demontáž elektrovýzbroje stožárů osvětlení 1 okruh</t>
  </si>
  <si>
    <t>631031353</t>
  </si>
  <si>
    <t>569690735</t>
  </si>
  <si>
    <t>Použita stávající svítidla</t>
  </si>
  <si>
    <t>1538070049</t>
  </si>
  <si>
    <t>1177392530</t>
  </si>
  <si>
    <t>-820070454</t>
  </si>
  <si>
    <t>-2052076567</t>
  </si>
  <si>
    <t>1969089555</t>
  </si>
  <si>
    <t>615376890</t>
  </si>
  <si>
    <t>262+1</t>
  </si>
  <si>
    <t>-1846299729</t>
  </si>
  <si>
    <t>263*1,05</t>
  </si>
  <si>
    <t>276,15*1,15 'Přepočtené koeficientem množství</t>
  </si>
  <si>
    <t>749123332</t>
  </si>
  <si>
    <t>1,5*8</t>
  </si>
  <si>
    <t>-458411542</t>
  </si>
  <si>
    <t>8*1,5*0,62</t>
  </si>
  <si>
    <t>7,44*1,15 'Přepočtené koeficientem množství</t>
  </si>
  <si>
    <t>-1488538870</t>
  </si>
  <si>
    <t>-1098934748</t>
  </si>
  <si>
    <t>-2010898888</t>
  </si>
  <si>
    <t>2141383840</t>
  </si>
  <si>
    <t>-1554279657</t>
  </si>
  <si>
    <t>262/1000</t>
  </si>
  <si>
    <t>1691674183</t>
  </si>
  <si>
    <t>262-(4+7)</t>
  </si>
  <si>
    <t>1228944593</t>
  </si>
  <si>
    <t>-90822465</t>
  </si>
  <si>
    <t>0,35*0,15*251+0,5*1,2*11</t>
  </si>
  <si>
    <t>3,14*0,275*0,275*1,5*8</t>
  </si>
  <si>
    <t>-538810246</t>
  </si>
  <si>
    <t>22,628*7</t>
  </si>
  <si>
    <t>-1717881941</t>
  </si>
  <si>
    <t>22,628*1,7</t>
  </si>
  <si>
    <t>-822081964</t>
  </si>
  <si>
    <t>251</t>
  </si>
  <si>
    <t>-1421543799</t>
  </si>
  <si>
    <t>-1236374738</t>
  </si>
  <si>
    <t>0,35*0,7*251+0,5*1,2*11</t>
  </si>
  <si>
    <t>-(251*0,35+11*0,5)*0,15</t>
  </si>
  <si>
    <t>-2,475</t>
  </si>
  <si>
    <t>-(0,5*(4+7)*0,42)</t>
  </si>
  <si>
    <t>49,307*2 'Přepočtené koeficientem množství</t>
  </si>
  <si>
    <t>679422892</t>
  </si>
  <si>
    <t>-141039970</t>
  </si>
  <si>
    <t>3,14*0,275*0,275*1,35*8-3,14*0,16*0,16*1,35*8</t>
  </si>
  <si>
    <t>(3,14*0,15*0,15*1,35-3,14*0,085*0,085*1,35)*8</t>
  </si>
  <si>
    <t>704110751</t>
  </si>
  <si>
    <t>1534064290</t>
  </si>
  <si>
    <t>-1217333560</t>
  </si>
  <si>
    <t>-1118202851</t>
  </si>
  <si>
    <t>-1822568755</t>
  </si>
  <si>
    <t>2060797333</t>
  </si>
  <si>
    <t>286</t>
  </si>
  <si>
    <t>286*1,05 'Přepočtené koeficientem množství</t>
  </si>
  <si>
    <t>-1805000500</t>
  </si>
  <si>
    <t>1188136662</t>
  </si>
  <si>
    <t>11*1,015 'Přepočtené koeficientem množství</t>
  </si>
  <si>
    <t>1209966283</t>
  </si>
  <si>
    <t>0,5*6*2</t>
  </si>
  <si>
    <t>-1593952357</t>
  </si>
  <si>
    <t>-2037905893</t>
  </si>
  <si>
    <t>0,5*6</t>
  </si>
  <si>
    <t>-684858387</t>
  </si>
  <si>
    <t>373757153</t>
  </si>
  <si>
    <t>197106785</t>
  </si>
  <si>
    <t>0,2*0,2*8</t>
  </si>
  <si>
    <t>-815196408</t>
  </si>
  <si>
    <t>0,32</t>
  </si>
  <si>
    <t>0,32*1,02 'Přepočtené koeficientem množství</t>
  </si>
  <si>
    <t>-845833607</t>
  </si>
  <si>
    <t>1600942029</t>
  </si>
  <si>
    <t>1,35*8</t>
  </si>
  <si>
    <t>10,8*1,02 'Přepočtené koeficientem množství</t>
  </si>
  <si>
    <t>-656697527</t>
  </si>
  <si>
    <t>1787895992</t>
  </si>
  <si>
    <t>6*0,5</t>
  </si>
  <si>
    <t>903938031</t>
  </si>
  <si>
    <t>-1970718939</t>
  </si>
  <si>
    <t>-781544391</t>
  </si>
  <si>
    <t>-1781665457</t>
  </si>
  <si>
    <t>2*6</t>
  </si>
  <si>
    <t>503545142</t>
  </si>
  <si>
    <t>(1,5*0,2+3*0,3)*1,7</t>
  </si>
  <si>
    <t>1,5*0,20*2,2+3*0,12*2,35</t>
  </si>
  <si>
    <t>-1680635685</t>
  </si>
  <si>
    <t>(1,5*0,2+3*0,3)*1,7*7</t>
  </si>
  <si>
    <t>(1,5*0,20*2,2+3*0,12*2,35)*2</t>
  </si>
  <si>
    <t>1875670041</t>
  </si>
  <si>
    <t>-42217432</t>
  </si>
  <si>
    <t>689306676</t>
  </si>
  <si>
    <t>-1453781533</t>
  </si>
  <si>
    <t>1682692227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</si>
</sst>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282024-1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Otrokovice - revitalizace ROŠ - chodník na západním břehu - verze 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Otrokovice, m.č. Štěrkoviště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5. 7. 2024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Otrokovice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M.Sedlářová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Ing.L.Alster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000.1 - Vedlejší a ost...'!J30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000.1 - Vedlejší a ost...'!P121</f>
        <v>0</v>
      </c>
      <c r="AV95" s="128">
        <f>'SO 000.1 - Vedlejší a ost...'!J33</f>
        <v>0</v>
      </c>
      <c r="AW95" s="128">
        <f>'SO 000.1 - Vedlejší a ost...'!J34</f>
        <v>0</v>
      </c>
      <c r="AX95" s="128">
        <f>'SO 000.1 - Vedlejší a ost...'!J35</f>
        <v>0</v>
      </c>
      <c r="AY95" s="128">
        <f>'SO 000.1 - Vedlejší a ost...'!J36</f>
        <v>0</v>
      </c>
      <c r="AZ95" s="128">
        <f>'SO 000.1 - Vedlejší a ost...'!F33</f>
        <v>0</v>
      </c>
      <c r="BA95" s="128">
        <f>'SO 000.1 - Vedlejší a ost...'!F34</f>
        <v>0</v>
      </c>
      <c r="BB95" s="128">
        <f>'SO 000.1 - Vedlejší a ost...'!F35</f>
        <v>0</v>
      </c>
      <c r="BC95" s="128">
        <f>'SO 000.1 - Vedlejší a ost...'!F36</f>
        <v>0</v>
      </c>
      <c r="BD95" s="130">
        <f>'SO 000.1 - Vedlejší a ost...'!F37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24.7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000.2 - Vedlejší a ost...'!J30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000.2 - Vedlejší a ost...'!P121</f>
        <v>0</v>
      </c>
      <c r="AV96" s="128">
        <f>'SO 000.2 - Vedlejší a ost...'!J33</f>
        <v>0</v>
      </c>
      <c r="AW96" s="128">
        <f>'SO 000.2 - Vedlejší a ost...'!J34</f>
        <v>0</v>
      </c>
      <c r="AX96" s="128">
        <f>'SO 000.2 - Vedlejší a ost...'!J35</f>
        <v>0</v>
      </c>
      <c r="AY96" s="128">
        <f>'SO 000.2 - Vedlejší a ost...'!J36</f>
        <v>0</v>
      </c>
      <c r="AZ96" s="128">
        <f>'SO 000.2 - Vedlejší a ost...'!F33</f>
        <v>0</v>
      </c>
      <c r="BA96" s="128">
        <f>'SO 000.2 - Vedlejší a ost...'!F34</f>
        <v>0</v>
      </c>
      <c r="BB96" s="128">
        <f>'SO 000.2 - Vedlejší a ost...'!F35</f>
        <v>0</v>
      </c>
      <c r="BC96" s="128">
        <f>'SO 000.2 - Vedlejší a ost...'!F36</f>
        <v>0</v>
      </c>
      <c r="BD96" s="130">
        <f>'SO 000.2 - Vedlejší a ost...'!F37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24.7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101.1 - Chodník - 1.etapa'!J30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'SO 101.1 - Chodník - 1.etapa'!P127</f>
        <v>0</v>
      </c>
      <c r="AV97" s="128">
        <f>'SO 101.1 - Chodník - 1.etapa'!J33</f>
        <v>0</v>
      </c>
      <c r="AW97" s="128">
        <f>'SO 101.1 - Chodník - 1.etapa'!J34</f>
        <v>0</v>
      </c>
      <c r="AX97" s="128">
        <f>'SO 101.1 - Chodník - 1.etapa'!J35</f>
        <v>0</v>
      </c>
      <c r="AY97" s="128">
        <f>'SO 101.1 - Chodník - 1.etapa'!J36</f>
        <v>0</v>
      </c>
      <c r="AZ97" s="128">
        <f>'SO 101.1 - Chodník - 1.etapa'!F33</f>
        <v>0</v>
      </c>
      <c r="BA97" s="128">
        <f>'SO 101.1 - Chodník - 1.etapa'!F34</f>
        <v>0</v>
      </c>
      <c r="BB97" s="128">
        <f>'SO 101.1 - Chodník - 1.etapa'!F35</f>
        <v>0</v>
      </c>
      <c r="BC97" s="128">
        <f>'SO 101.1 - Chodník - 1.etapa'!F36</f>
        <v>0</v>
      </c>
      <c r="BD97" s="130">
        <f>'SO 101.1 - Chodník - 1.etapa'!F37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24.7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101.2 - Chodník - 2.etapa'!J30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'SO 101.2 - Chodník - 2.etapa'!P126</f>
        <v>0</v>
      </c>
      <c r="AV98" s="128">
        <f>'SO 101.2 - Chodník - 2.etapa'!J33</f>
        <v>0</v>
      </c>
      <c r="AW98" s="128">
        <f>'SO 101.2 - Chodník - 2.etapa'!J34</f>
        <v>0</v>
      </c>
      <c r="AX98" s="128">
        <f>'SO 101.2 - Chodník - 2.etapa'!J35</f>
        <v>0</v>
      </c>
      <c r="AY98" s="128">
        <f>'SO 101.2 - Chodník - 2.etapa'!J36</f>
        <v>0</v>
      </c>
      <c r="AZ98" s="128">
        <f>'SO 101.2 - Chodník - 2.etapa'!F33</f>
        <v>0</v>
      </c>
      <c r="BA98" s="128">
        <f>'SO 101.2 - Chodník - 2.etapa'!F34</f>
        <v>0</v>
      </c>
      <c r="BB98" s="128">
        <f>'SO 101.2 - Chodník - 2.etapa'!F35</f>
        <v>0</v>
      </c>
      <c r="BC98" s="128">
        <f>'SO 101.2 - Chodník - 2.etapa'!F36</f>
        <v>0</v>
      </c>
      <c r="BD98" s="130">
        <f>'SO 101.2 - Chodník - 2.etapa'!F37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24.7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401.1 - Přeložka veřej...'!J30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'SO 401.1 - Přeložka veřej...'!P128</f>
        <v>0</v>
      </c>
      <c r="AV99" s="128">
        <f>'SO 401.1 - Přeložka veřej...'!J33</f>
        <v>0</v>
      </c>
      <c r="AW99" s="128">
        <f>'SO 401.1 - Přeložka veřej...'!J34</f>
        <v>0</v>
      </c>
      <c r="AX99" s="128">
        <f>'SO 401.1 - Přeložka veřej...'!J35</f>
        <v>0</v>
      </c>
      <c r="AY99" s="128">
        <f>'SO 401.1 - Přeložka veřej...'!J36</f>
        <v>0</v>
      </c>
      <c r="AZ99" s="128">
        <f>'SO 401.1 - Přeložka veřej...'!F33</f>
        <v>0</v>
      </c>
      <c r="BA99" s="128">
        <f>'SO 401.1 - Přeložka veřej...'!F34</f>
        <v>0</v>
      </c>
      <c r="BB99" s="128">
        <f>'SO 401.1 - Přeložka veřej...'!F35</f>
        <v>0</v>
      </c>
      <c r="BC99" s="128">
        <f>'SO 401.1 - Přeložka veřej...'!F36</f>
        <v>0</v>
      </c>
      <c r="BD99" s="130">
        <f>'SO 401.1 - Přeložka veřej...'!F37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24.7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 401.2 - Přeložka veřej...'!J30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32">
        <v>0</v>
      </c>
      <c r="AT100" s="133">
        <f>ROUND(SUM(AV100:AW100),2)</f>
        <v>0</v>
      </c>
      <c r="AU100" s="134">
        <f>'SO 401.2 - Přeložka veřej...'!P128</f>
        <v>0</v>
      </c>
      <c r="AV100" s="133">
        <f>'SO 401.2 - Přeložka veřej...'!J33</f>
        <v>0</v>
      </c>
      <c r="AW100" s="133">
        <f>'SO 401.2 - Přeložka veřej...'!J34</f>
        <v>0</v>
      </c>
      <c r="AX100" s="133">
        <f>'SO 401.2 - Přeložka veřej...'!J35</f>
        <v>0</v>
      </c>
      <c r="AY100" s="133">
        <f>'SO 401.2 - Přeložka veřej...'!J36</f>
        <v>0</v>
      </c>
      <c r="AZ100" s="133">
        <f>'SO 401.2 - Přeložka veřej...'!F33</f>
        <v>0</v>
      </c>
      <c r="BA100" s="133">
        <f>'SO 401.2 - Přeložka veřej...'!F34</f>
        <v>0</v>
      </c>
      <c r="BB100" s="133">
        <f>'SO 401.2 - Přeložka veřej...'!F35</f>
        <v>0</v>
      </c>
      <c r="BC100" s="133">
        <f>'SO 401.2 - Přeložka veřej...'!F36</f>
        <v>0</v>
      </c>
      <c r="BD100" s="135">
        <f>'SO 401.2 - Přeložka veřej...'!F37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WdYN8gY37mcasqDt8+OF6ZkOBxNfOmM5cmNBMVEKls6eund1kkEN3ebFtVu6nFNG/H7cjHnYEGBr9E4sry+scQ==" hashValue="U/oAv4GOICKTV0+9euZc/S559zA7CDBX9PjGEro7PbkBMVKZ2u0W8l1yjyek0M//xfSotGU9Mdyf0pD+pwArig==" algorithmName="SHA-512" password="CA9C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.1 - Vedlejší a ost...'!C2" display="/"/>
    <hyperlink ref="A96" location="'SO 000.2 - Vedlejší a ost...'!C2" display="/"/>
    <hyperlink ref="A97" location="'SO 101.1 - Chodník - 1.etapa'!C2" display="/"/>
    <hyperlink ref="A98" location="'SO 101.2 - Chodník - 2.etapa'!C2" display="/"/>
    <hyperlink ref="A99" location="'SO 401.1 - Přeložka veřej...'!C2" display="/"/>
    <hyperlink ref="A100" location="'SO 401.2 - Přeložka veř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Otrokovice - revitalizace ROŠ - chodník na západním břehu - verze 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ROUND((SUM(BE121:BE161)),  2)</f>
        <v>0</v>
      </c>
      <c r="G33" s="38"/>
      <c r="H33" s="38"/>
      <c r="I33" s="155">
        <v>0.20999999999999999</v>
      </c>
      <c r="J33" s="154">
        <f>ROUND(((SUM(BE121:BE161))*I33),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ROUND((SUM(BF121:BF161)),  2)</f>
        <v>0</v>
      </c>
      <c r="G34" s="38"/>
      <c r="H34" s="38"/>
      <c r="I34" s="155">
        <v>0.12</v>
      </c>
      <c r="J34" s="154">
        <f>ROUND(((SUM(BF121:BF161))*I34),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ROUND((SUM(BG121:BG161)),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ROUND((SUM(BH121:BH161)),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ROUND((SUM(BI121:BI161)),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Otrokovice - revitalizace ROŠ - chodník na západním břehu - verze 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 000.1 - Vedlejší a ostatní rozpočtové náklady - 1.etapa - verze 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Otrokovice, m.č. Štěrkoviště</v>
      </c>
      <c r="G89" s="40"/>
      <c r="H89" s="40"/>
      <c r="I89" s="32" t="s">
        <v>22</v>
      </c>
      <c r="J89" s="79" t="str">
        <f>IF(J12="","",J12)</f>
        <v>5. 7. 2024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Otrokovice</v>
      </c>
      <c r="G91" s="40"/>
      <c r="H91" s="40"/>
      <c r="I91" s="32" t="s">
        <v>30</v>
      </c>
      <c r="J91" s="36" t="str">
        <f>E21</f>
        <v>M.Sedlářová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Ing.L.Alster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113</v>
      </c>
      <c r="E100" s="188"/>
      <c r="F100" s="188"/>
      <c r="G100" s="188"/>
      <c r="H100" s="188"/>
      <c r="I100" s="188"/>
      <c r="J100" s="189">
        <f>J143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J153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Otrokovice - revitalizace ROŠ - chodník na západním břehu - verze 1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SO 000.1 - Vedlejší a ostatní rozpočtové náklady - 1.etapa - verze 1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Otrokovice, m.č. Štěrkoviště</v>
      </c>
      <c r="G115" s="40"/>
      <c r="H115" s="40"/>
      <c r="I115" s="32" t="s">
        <v>22</v>
      </c>
      <c r="J115" s="79" t="str">
        <f>IF(J12="","",J12)</f>
        <v>5. 7. 2024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Otrokovice</v>
      </c>
      <c r="G117" s="40"/>
      <c r="H117" s="40"/>
      <c r="I117" s="32" t="s">
        <v>30</v>
      </c>
      <c r="J117" s="36" t="str">
        <f>E21</f>
        <v>M.Sedlářová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Ing.L.Alster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116</v>
      </c>
      <c r="D120" s="194" t="s">
        <v>61</v>
      </c>
      <c r="E120" s="194" t="s">
        <v>57</v>
      </c>
      <c r="F120" s="194" t="s">
        <v>58</v>
      </c>
      <c r="G120" s="194" t="s">
        <v>117</v>
      </c>
      <c r="H120" s="194" t="s">
        <v>118</v>
      </c>
      <c r="I120" s="194" t="s">
        <v>119</v>
      </c>
      <c r="J120" s="195" t="s">
        <v>107</v>
      </c>
      <c r="K120" s="196" t="s">
        <v>120</v>
      </c>
      <c r="L120" s="197"/>
      <c r="M120" s="100" t="s">
        <v>1</v>
      </c>
      <c r="N120" s="101" t="s">
        <v>40</v>
      </c>
      <c r="O120" s="101" t="s">
        <v>121</v>
      </c>
      <c r="P120" s="101" t="s">
        <v>122</v>
      </c>
      <c r="Q120" s="101" t="s">
        <v>123</v>
      </c>
      <c r="R120" s="101" t="s">
        <v>124</v>
      </c>
      <c r="S120" s="101" t="s">
        <v>125</v>
      </c>
      <c r="T120" s="102" t="s">
        <v>126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127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109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128</v>
      </c>
      <c r="F122" s="206" t="s">
        <v>129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P123+P132+P143+P153</f>
        <v>0</v>
      </c>
      <c r="Q122" s="211"/>
      <c r="R122" s="212">
        <f>R123+R132+R143+R153</f>
        <v>0</v>
      </c>
      <c r="S122" s="211"/>
      <c r="T122" s="213">
        <f>T123+T132+T143+T153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130</v>
      </c>
      <c r="AT122" s="215" t="s">
        <v>75</v>
      </c>
      <c r="AU122" s="215" t="s">
        <v>76</v>
      </c>
      <c r="AY122" s="214" t="s">
        <v>131</v>
      </c>
      <c r="BK122" s="216">
        <f>BK123+BK132+BK143+BK153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132</v>
      </c>
      <c r="F123" s="217" t="s">
        <v>133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SUM(P124:P131)</f>
        <v>0</v>
      </c>
      <c r="Q123" s="211"/>
      <c r="R123" s="212">
        <f>SUM(R124:R131)</f>
        <v>0</v>
      </c>
      <c r="S123" s="211"/>
      <c r="T123" s="213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130</v>
      </c>
      <c r="AT123" s="215" t="s">
        <v>75</v>
      </c>
      <c r="AU123" s="215" t="s">
        <v>84</v>
      </c>
      <c r="AY123" s="214" t="s">
        <v>131</v>
      </c>
      <c r="BK123" s="216">
        <f>SUM(BK124:BK131)</f>
        <v>0</v>
      </c>
    </row>
    <row r="124" s="2" customFormat="1" ht="16.5" customHeight="1">
      <c r="A124" s="38"/>
      <c r="B124" s="39"/>
      <c r="C124" s="219" t="s">
        <v>84</v>
      </c>
      <c r="D124" s="219" t="s">
        <v>134</v>
      </c>
      <c r="E124" s="220" t="s">
        <v>135</v>
      </c>
      <c r="F124" s="221" t="s">
        <v>136</v>
      </c>
      <c r="G124" s="222" t="s">
        <v>137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138</v>
      </c>
      <c r="AT124" s="231" t="s">
        <v>134</v>
      </c>
      <c r="AU124" s="231" t="s">
        <v>86</v>
      </c>
      <c r="AY124" s="17" t="s">
        <v>131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138</v>
      </c>
      <c r="BM124" s="231" t="s">
        <v>139</v>
      </c>
    </row>
    <row r="125" s="13" customFormat="1">
      <c r="A125" s="13"/>
      <c r="B125" s="233"/>
      <c r="C125" s="234"/>
      <c r="D125" s="235" t="s">
        <v>140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140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131</v>
      </c>
    </row>
    <row r="126" s="2" customFormat="1" ht="16.5" customHeight="1">
      <c r="A126" s="38"/>
      <c r="B126" s="39"/>
      <c r="C126" s="219" t="s">
        <v>141</v>
      </c>
      <c r="D126" s="219" t="s">
        <v>134</v>
      </c>
      <c r="E126" s="220" t="s">
        <v>142</v>
      </c>
      <c r="F126" s="221" t="s">
        <v>143</v>
      </c>
      <c r="G126" s="222" t="s">
        <v>144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138</v>
      </c>
      <c r="AT126" s="231" t="s">
        <v>134</v>
      </c>
      <c r="AU126" s="231" t="s">
        <v>86</v>
      </c>
      <c r="AY126" s="17" t="s">
        <v>131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138</v>
      </c>
      <c r="BM126" s="231" t="s">
        <v>145</v>
      </c>
    </row>
    <row r="127" s="13" customFormat="1">
      <c r="A127" s="13"/>
      <c r="B127" s="233"/>
      <c r="C127" s="234"/>
      <c r="D127" s="235" t="s">
        <v>140</v>
      </c>
      <c r="E127" s="236" t="s">
        <v>1</v>
      </c>
      <c r="F127" s="237" t="s">
        <v>84</v>
      </c>
      <c r="G127" s="234"/>
      <c r="H127" s="238">
        <v>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140</v>
      </c>
      <c r="AU127" s="244" t="s">
        <v>86</v>
      </c>
      <c r="AV127" s="13" t="s">
        <v>86</v>
      </c>
      <c r="AW127" s="13" t="s">
        <v>32</v>
      </c>
      <c r="AX127" s="13" t="s">
        <v>84</v>
      </c>
      <c r="AY127" s="244" t="s">
        <v>131</v>
      </c>
    </row>
    <row r="128" s="2" customFormat="1" ht="16.5" customHeight="1">
      <c r="A128" s="38"/>
      <c r="B128" s="39"/>
      <c r="C128" s="219" t="s">
        <v>146</v>
      </c>
      <c r="D128" s="219" t="s">
        <v>134</v>
      </c>
      <c r="E128" s="220" t="s">
        <v>147</v>
      </c>
      <c r="F128" s="221" t="s">
        <v>148</v>
      </c>
      <c r="G128" s="222" t="s">
        <v>137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138</v>
      </c>
      <c r="AT128" s="231" t="s">
        <v>134</v>
      </c>
      <c r="AU128" s="231" t="s">
        <v>86</v>
      </c>
      <c r="AY128" s="17" t="s">
        <v>131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138</v>
      </c>
      <c r="BM128" s="231" t="s">
        <v>149</v>
      </c>
    </row>
    <row r="129" s="13" customFormat="1">
      <c r="A129" s="13"/>
      <c r="B129" s="233"/>
      <c r="C129" s="234"/>
      <c r="D129" s="235" t="s">
        <v>140</v>
      </c>
      <c r="E129" s="236" t="s">
        <v>1</v>
      </c>
      <c r="F129" s="237" t="s">
        <v>84</v>
      </c>
      <c r="G129" s="234"/>
      <c r="H129" s="238">
        <v>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140</v>
      </c>
      <c r="AU129" s="244" t="s">
        <v>86</v>
      </c>
      <c r="AV129" s="13" t="s">
        <v>86</v>
      </c>
      <c r="AW129" s="13" t="s">
        <v>32</v>
      </c>
      <c r="AX129" s="13" t="s">
        <v>84</v>
      </c>
      <c r="AY129" s="244" t="s">
        <v>131</v>
      </c>
    </row>
    <row r="130" s="2" customFormat="1" ht="16.5" customHeight="1">
      <c r="A130" s="38"/>
      <c r="B130" s="39"/>
      <c r="C130" s="219" t="s">
        <v>150</v>
      </c>
      <c r="D130" s="219" t="s">
        <v>134</v>
      </c>
      <c r="E130" s="220" t="s">
        <v>151</v>
      </c>
      <c r="F130" s="221" t="s">
        <v>152</v>
      </c>
      <c r="G130" s="222" t="s">
        <v>153</v>
      </c>
      <c r="H130" s="223">
        <v>8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138</v>
      </c>
      <c r="AT130" s="231" t="s">
        <v>134</v>
      </c>
      <c r="AU130" s="231" t="s">
        <v>86</v>
      </c>
      <c r="AY130" s="17" t="s">
        <v>131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138</v>
      </c>
      <c r="BM130" s="231" t="s">
        <v>154</v>
      </c>
    </row>
    <row r="131" s="13" customFormat="1">
      <c r="A131" s="13"/>
      <c r="B131" s="233"/>
      <c r="C131" s="234"/>
      <c r="D131" s="235" t="s">
        <v>140</v>
      </c>
      <c r="E131" s="236" t="s">
        <v>1</v>
      </c>
      <c r="F131" s="237" t="s">
        <v>155</v>
      </c>
      <c r="G131" s="234"/>
      <c r="H131" s="238">
        <v>8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140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131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156</v>
      </c>
      <c r="F132" s="217" t="s">
        <v>157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SUM(P133:P142)</f>
        <v>0</v>
      </c>
      <c r="Q132" s="211"/>
      <c r="R132" s="212">
        <f>SUM(R133:R142)</f>
        <v>0</v>
      </c>
      <c r="S132" s="211"/>
      <c r="T132" s="213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130</v>
      </c>
      <c r="AT132" s="215" t="s">
        <v>75</v>
      </c>
      <c r="AU132" s="215" t="s">
        <v>84</v>
      </c>
      <c r="AY132" s="214" t="s">
        <v>131</v>
      </c>
      <c r="BK132" s="216">
        <f>SUM(BK133:BK142)</f>
        <v>0</v>
      </c>
    </row>
    <row r="133" s="2" customFormat="1" ht="16.5" customHeight="1">
      <c r="A133" s="38"/>
      <c r="B133" s="39"/>
      <c r="C133" s="219" t="s">
        <v>158</v>
      </c>
      <c r="D133" s="219" t="s">
        <v>134</v>
      </c>
      <c r="E133" s="220" t="s">
        <v>159</v>
      </c>
      <c r="F133" s="221" t="s">
        <v>160</v>
      </c>
      <c r="G133" s="222" t="s">
        <v>161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138</v>
      </c>
      <c r="AT133" s="231" t="s">
        <v>134</v>
      </c>
      <c r="AU133" s="231" t="s">
        <v>86</v>
      </c>
      <c r="AY133" s="17" t="s">
        <v>131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138</v>
      </c>
      <c r="BM133" s="231" t="s">
        <v>162</v>
      </c>
    </row>
    <row r="134" s="14" customFormat="1">
      <c r="A134" s="14"/>
      <c r="B134" s="245"/>
      <c r="C134" s="246"/>
      <c r="D134" s="235" t="s">
        <v>140</v>
      </c>
      <c r="E134" s="247" t="s">
        <v>1</v>
      </c>
      <c r="F134" s="248" t="s">
        <v>163</v>
      </c>
      <c r="G134" s="246"/>
      <c r="H134" s="247" t="s">
        <v>1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140</v>
      </c>
      <c r="AU134" s="254" t="s">
        <v>86</v>
      </c>
      <c r="AV134" s="14" t="s">
        <v>84</v>
      </c>
      <c r="AW134" s="14" t="s">
        <v>32</v>
      </c>
      <c r="AX134" s="14" t="s">
        <v>76</v>
      </c>
      <c r="AY134" s="254" t="s">
        <v>131</v>
      </c>
    </row>
    <row r="135" s="13" customFormat="1">
      <c r="A135" s="13"/>
      <c r="B135" s="233"/>
      <c r="C135" s="234"/>
      <c r="D135" s="235" t="s">
        <v>140</v>
      </c>
      <c r="E135" s="236" t="s">
        <v>1</v>
      </c>
      <c r="F135" s="237" t="s">
        <v>84</v>
      </c>
      <c r="G135" s="234"/>
      <c r="H135" s="238">
        <v>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140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131</v>
      </c>
    </row>
    <row r="136" s="2" customFormat="1" ht="16.5" customHeight="1">
      <c r="A136" s="38"/>
      <c r="B136" s="39"/>
      <c r="C136" s="219" t="s">
        <v>155</v>
      </c>
      <c r="D136" s="219" t="s">
        <v>134</v>
      </c>
      <c r="E136" s="220" t="s">
        <v>164</v>
      </c>
      <c r="F136" s="221" t="s">
        <v>165</v>
      </c>
      <c r="G136" s="222" t="s">
        <v>166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138</v>
      </c>
      <c r="AT136" s="231" t="s">
        <v>134</v>
      </c>
      <c r="AU136" s="231" t="s">
        <v>86</v>
      </c>
      <c r="AY136" s="17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138</v>
      </c>
      <c r="BM136" s="231" t="s">
        <v>167</v>
      </c>
    </row>
    <row r="137" s="14" customFormat="1">
      <c r="A137" s="14"/>
      <c r="B137" s="245"/>
      <c r="C137" s="246"/>
      <c r="D137" s="235" t="s">
        <v>140</v>
      </c>
      <c r="E137" s="247" t="s">
        <v>1</v>
      </c>
      <c r="F137" s="248" t="s">
        <v>168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140</v>
      </c>
      <c r="AU137" s="254" t="s">
        <v>86</v>
      </c>
      <c r="AV137" s="14" t="s">
        <v>84</v>
      </c>
      <c r="AW137" s="14" t="s">
        <v>32</v>
      </c>
      <c r="AX137" s="14" t="s">
        <v>76</v>
      </c>
      <c r="AY137" s="254" t="s">
        <v>131</v>
      </c>
    </row>
    <row r="138" s="14" customFormat="1">
      <c r="A138" s="14"/>
      <c r="B138" s="245"/>
      <c r="C138" s="246"/>
      <c r="D138" s="235" t="s">
        <v>140</v>
      </c>
      <c r="E138" s="247" t="s">
        <v>1</v>
      </c>
      <c r="F138" s="248" t="s">
        <v>169</v>
      </c>
      <c r="G138" s="246"/>
      <c r="H138" s="247" t="s">
        <v>1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140</v>
      </c>
      <c r="AU138" s="254" t="s">
        <v>86</v>
      </c>
      <c r="AV138" s="14" t="s">
        <v>84</v>
      </c>
      <c r="AW138" s="14" t="s">
        <v>32</v>
      </c>
      <c r="AX138" s="14" t="s">
        <v>76</v>
      </c>
      <c r="AY138" s="254" t="s">
        <v>131</v>
      </c>
    </row>
    <row r="139" s="13" customFormat="1">
      <c r="A139" s="13"/>
      <c r="B139" s="233"/>
      <c r="C139" s="234"/>
      <c r="D139" s="235" t="s">
        <v>140</v>
      </c>
      <c r="E139" s="236" t="s">
        <v>1</v>
      </c>
      <c r="F139" s="237" t="s">
        <v>84</v>
      </c>
      <c r="G139" s="234"/>
      <c r="H139" s="238">
        <v>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140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131</v>
      </c>
    </row>
    <row r="140" s="2" customFormat="1" ht="16.5" customHeight="1">
      <c r="A140" s="38"/>
      <c r="B140" s="39"/>
      <c r="C140" s="219" t="s">
        <v>170</v>
      </c>
      <c r="D140" s="219" t="s">
        <v>134</v>
      </c>
      <c r="E140" s="220" t="s">
        <v>171</v>
      </c>
      <c r="F140" s="221" t="s">
        <v>172</v>
      </c>
      <c r="G140" s="222" t="s">
        <v>161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138</v>
      </c>
      <c r="AT140" s="231" t="s">
        <v>134</v>
      </c>
      <c r="AU140" s="231" t="s">
        <v>86</v>
      </c>
      <c r="AY140" s="17" t="s">
        <v>131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138</v>
      </c>
      <c r="BM140" s="231" t="s">
        <v>173</v>
      </c>
    </row>
    <row r="141" s="14" customFormat="1">
      <c r="A141" s="14"/>
      <c r="B141" s="245"/>
      <c r="C141" s="246"/>
      <c r="D141" s="235" t="s">
        <v>140</v>
      </c>
      <c r="E141" s="247" t="s">
        <v>1</v>
      </c>
      <c r="F141" s="248" t="s">
        <v>174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140</v>
      </c>
      <c r="AU141" s="254" t="s">
        <v>86</v>
      </c>
      <c r="AV141" s="14" t="s">
        <v>84</v>
      </c>
      <c r="AW141" s="14" t="s">
        <v>32</v>
      </c>
      <c r="AX141" s="14" t="s">
        <v>76</v>
      </c>
      <c r="AY141" s="254" t="s">
        <v>131</v>
      </c>
    </row>
    <row r="142" s="13" customFormat="1">
      <c r="A142" s="13"/>
      <c r="B142" s="233"/>
      <c r="C142" s="234"/>
      <c r="D142" s="235" t="s">
        <v>140</v>
      </c>
      <c r="E142" s="236" t="s">
        <v>1</v>
      </c>
      <c r="F142" s="237" t="s">
        <v>84</v>
      </c>
      <c r="G142" s="234"/>
      <c r="H142" s="238">
        <v>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140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131</v>
      </c>
    </row>
    <row r="143" s="12" customFormat="1" ht="22.8" customHeight="1">
      <c r="A143" s="12"/>
      <c r="B143" s="203"/>
      <c r="C143" s="204"/>
      <c r="D143" s="205" t="s">
        <v>75</v>
      </c>
      <c r="E143" s="217" t="s">
        <v>175</v>
      </c>
      <c r="F143" s="217" t="s">
        <v>176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SUM(P144:P152)</f>
        <v>0</v>
      </c>
      <c r="Q143" s="211"/>
      <c r="R143" s="212">
        <f>SUM(R144:R152)</f>
        <v>0</v>
      </c>
      <c r="S143" s="211"/>
      <c r="T143" s="213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130</v>
      </c>
      <c r="AT143" s="215" t="s">
        <v>75</v>
      </c>
      <c r="AU143" s="215" t="s">
        <v>84</v>
      </c>
      <c r="AY143" s="214" t="s">
        <v>131</v>
      </c>
      <c r="BK143" s="216">
        <f>SUM(BK144:BK152)</f>
        <v>0</v>
      </c>
    </row>
    <row r="144" s="2" customFormat="1" ht="16.5" customHeight="1">
      <c r="A144" s="38"/>
      <c r="B144" s="39"/>
      <c r="C144" s="219" t="s">
        <v>177</v>
      </c>
      <c r="D144" s="219" t="s">
        <v>134</v>
      </c>
      <c r="E144" s="220" t="s">
        <v>178</v>
      </c>
      <c r="F144" s="221" t="s">
        <v>179</v>
      </c>
      <c r="G144" s="222" t="s">
        <v>180</v>
      </c>
      <c r="H144" s="223">
        <v>8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138</v>
      </c>
      <c r="AT144" s="231" t="s">
        <v>134</v>
      </c>
      <c r="AU144" s="231" t="s">
        <v>86</v>
      </c>
      <c r="AY144" s="17" t="s">
        <v>131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138</v>
      </c>
      <c r="BM144" s="231" t="s">
        <v>181</v>
      </c>
    </row>
    <row r="145" s="14" customFormat="1">
      <c r="A145" s="14"/>
      <c r="B145" s="245"/>
      <c r="C145" s="246"/>
      <c r="D145" s="235" t="s">
        <v>140</v>
      </c>
      <c r="E145" s="247" t="s">
        <v>1</v>
      </c>
      <c r="F145" s="248" t="s">
        <v>182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140</v>
      </c>
      <c r="AU145" s="254" t="s">
        <v>86</v>
      </c>
      <c r="AV145" s="14" t="s">
        <v>84</v>
      </c>
      <c r="AW145" s="14" t="s">
        <v>32</v>
      </c>
      <c r="AX145" s="14" t="s">
        <v>76</v>
      </c>
      <c r="AY145" s="254" t="s">
        <v>131</v>
      </c>
    </row>
    <row r="146" s="13" customFormat="1">
      <c r="A146" s="13"/>
      <c r="B146" s="233"/>
      <c r="C146" s="234"/>
      <c r="D146" s="235" t="s">
        <v>140</v>
      </c>
      <c r="E146" s="236" t="s">
        <v>1</v>
      </c>
      <c r="F146" s="237" t="s">
        <v>183</v>
      </c>
      <c r="G146" s="234"/>
      <c r="H146" s="238">
        <v>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131</v>
      </c>
    </row>
    <row r="147" s="2" customFormat="1" ht="16.5" customHeight="1">
      <c r="A147" s="38"/>
      <c r="B147" s="39"/>
      <c r="C147" s="219" t="s">
        <v>184</v>
      </c>
      <c r="D147" s="219" t="s">
        <v>134</v>
      </c>
      <c r="E147" s="220" t="s">
        <v>185</v>
      </c>
      <c r="F147" s="221" t="s">
        <v>186</v>
      </c>
      <c r="G147" s="222" t="s">
        <v>180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138</v>
      </c>
      <c r="AT147" s="231" t="s">
        <v>134</v>
      </c>
      <c r="AU147" s="231" t="s">
        <v>86</v>
      </c>
      <c r="AY147" s="17" t="s">
        <v>131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138</v>
      </c>
      <c r="BM147" s="231" t="s">
        <v>187</v>
      </c>
    </row>
    <row r="148" s="13" customFormat="1">
      <c r="A148" s="13"/>
      <c r="B148" s="233"/>
      <c r="C148" s="234"/>
      <c r="D148" s="235" t="s">
        <v>140</v>
      </c>
      <c r="E148" s="236" t="s">
        <v>1</v>
      </c>
      <c r="F148" s="237" t="s">
        <v>84</v>
      </c>
      <c r="G148" s="234"/>
      <c r="H148" s="238">
        <v>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140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131</v>
      </c>
    </row>
    <row r="149" s="2" customFormat="1" ht="16.5" customHeight="1">
      <c r="A149" s="38"/>
      <c r="B149" s="39"/>
      <c r="C149" s="219" t="s">
        <v>8</v>
      </c>
      <c r="D149" s="219" t="s">
        <v>134</v>
      </c>
      <c r="E149" s="220" t="s">
        <v>188</v>
      </c>
      <c r="F149" s="221" t="s">
        <v>189</v>
      </c>
      <c r="G149" s="222" t="s">
        <v>1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138</v>
      </c>
      <c r="AT149" s="231" t="s">
        <v>134</v>
      </c>
      <c r="AU149" s="231" t="s">
        <v>86</v>
      </c>
      <c r="AY149" s="17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138</v>
      </c>
      <c r="BM149" s="231" t="s">
        <v>190</v>
      </c>
    </row>
    <row r="150" s="14" customFormat="1">
      <c r="A150" s="14"/>
      <c r="B150" s="245"/>
      <c r="C150" s="246"/>
      <c r="D150" s="235" t="s">
        <v>140</v>
      </c>
      <c r="E150" s="247" t="s">
        <v>1</v>
      </c>
      <c r="F150" s="248" t="s">
        <v>191</v>
      </c>
      <c r="G150" s="246"/>
      <c r="H150" s="247" t="s">
        <v>1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140</v>
      </c>
      <c r="AU150" s="254" t="s">
        <v>86</v>
      </c>
      <c r="AV150" s="14" t="s">
        <v>84</v>
      </c>
      <c r="AW150" s="14" t="s">
        <v>32</v>
      </c>
      <c r="AX150" s="14" t="s">
        <v>76</v>
      </c>
      <c r="AY150" s="254" t="s">
        <v>131</v>
      </c>
    </row>
    <row r="151" s="14" customFormat="1">
      <c r="A151" s="14"/>
      <c r="B151" s="245"/>
      <c r="C151" s="246"/>
      <c r="D151" s="235" t="s">
        <v>140</v>
      </c>
      <c r="E151" s="247" t="s">
        <v>1</v>
      </c>
      <c r="F151" s="248" t="s">
        <v>192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140</v>
      </c>
      <c r="AU151" s="254" t="s">
        <v>86</v>
      </c>
      <c r="AV151" s="14" t="s">
        <v>84</v>
      </c>
      <c r="AW151" s="14" t="s">
        <v>32</v>
      </c>
      <c r="AX151" s="14" t="s">
        <v>76</v>
      </c>
      <c r="AY151" s="254" t="s">
        <v>131</v>
      </c>
    </row>
    <row r="152" s="13" customFormat="1">
      <c r="A152" s="13"/>
      <c r="B152" s="233"/>
      <c r="C152" s="234"/>
      <c r="D152" s="235" t="s">
        <v>140</v>
      </c>
      <c r="E152" s="236" t="s">
        <v>1</v>
      </c>
      <c r="F152" s="237" t="s">
        <v>84</v>
      </c>
      <c r="G152" s="234"/>
      <c r="H152" s="238">
        <v>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140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131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193</v>
      </c>
      <c r="F153" s="217" t="s">
        <v>194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SUM(P154:P161)</f>
        <v>0</v>
      </c>
      <c r="Q153" s="211"/>
      <c r="R153" s="212">
        <f>SUM(R154:R161)</f>
        <v>0</v>
      </c>
      <c r="S153" s="211"/>
      <c r="T153" s="213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130</v>
      </c>
      <c r="AT153" s="215" t="s">
        <v>75</v>
      </c>
      <c r="AU153" s="215" t="s">
        <v>84</v>
      </c>
      <c r="AY153" s="214" t="s">
        <v>131</v>
      </c>
      <c r="BK153" s="216">
        <f>SUM(BK154:BK161)</f>
        <v>0</v>
      </c>
    </row>
    <row r="154" s="2" customFormat="1" ht="24.15" customHeight="1">
      <c r="A154" s="38"/>
      <c r="B154" s="39"/>
      <c r="C154" s="219" t="s">
        <v>195</v>
      </c>
      <c r="D154" s="219" t="s">
        <v>134</v>
      </c>
      <c r="E154" s="220" t="s">
        <v>196</v>
      </c>
      <c r="F154" s="221" t="s">
        <v>197</v>
      </c>
      <c r="G154" s="222" t="s">
        <v>144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138</v>
      </c>
      <c r="AT154" s="231" t="s">
        <v>134</v>
      </c>
      <c r="AU154" s="231" t="s">
        <v>86</v>
      </c>
      <c r="AY154" s="17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138</v>
      </c>
      <c r="BM154" s="231" t="s">
        <v>198</v>
      </c>
    </row>
    <row r="155" s="14" customFormat="1">
      <c r="A155" s="14"/>
      <c r="B155" s="245"/>
      <c r="C155" s="246"/>
      <c r="D155" s="235" t="s">
        <v>140</v>
      </c>
      <c r="E155" s="247" t="s">
        <v>1</v>
      </c>
      <c r="F155" s="248" t="s">
        <v>199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140</v>
      </c>
      <c r="AU155" s="254" t="s">
        <v>86</v>
      </c>
      <c r="AV155" s="14" t="s">
        <v>84</v>
      </c>
      <c r="AW155" s="14" t="s">
        <v>32</v>
      </c>
      <c r="AX155" s="14" t="s">
        <v>76</v>
      </c>
      <c r="AY155" s="254" t="s">
        <v>131</v>
      </c>
    </row>
    <row r="156" s="14" customFormat="1">
      <c r="A156" s="14"/>
      <c r="B156" s="245"/>
      <c r="C156" s="246"/>
      <c r="D156" s="235" t="s">
        <v>140</v>
      </c>
      <c r="E156" s="247" t="s">
        <v>1</v>
      </c>
      <c r="F156" s="248" t="s">
        <v>200</v>
      </c>
      <c r="G156" s="246"/>
      <c r="H156" s="247" t="s">
        <v>1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140</v>
      </c>
      <c r="AU156" s="254" t="s">
        <v>86</v>
      </c>
      <c r="AV156" s="14" t="s">
        <v>84</v>
      </c>
      <c r="AW156" s="14" t="s">
        <v>32</v>
      </c>
      <c r="AX156" s="14" t="s">
        <v>76</v>
      </c>
      <c r="AY156" s="254" t="s">
        <v>131</v>
      </c>
    </row>
    <row r="157" s="13" customFormat="1">
      <c r="A157" s="13"/>
      <c r="B157" s="233"/>
      <c r="C157" s="234"/>
      <c r="D157" s="235" t="s">
        <v>140</v>
      </c>
      <c r="E157" s="236" t="s">
        <v>1</v>
      </c>
      <c r="F157" s="237" t="s">
        <v>84</v>
      </c>
      <c r="G157" s="234"/>
      <c r="H157" s="238">
        <v>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140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131</v>
      </c>
    </row>
    <row r="158" s="2" customFormat="1" ht="24.15" customHeight="1">
      <c r="A158" s="38"/>
      <c r="B158" s="39"/>
      <c r="C158" s="219" t="s">
        <v>201</v>
      </c>
      <c r="D158" s="219" t="s">
        <v>134</v>
      </c>
      <c r="E158" s="220" t="s">
        <v>202</v>
      </c>
      <c r="F158" s="221" t="s">
        <v>203</v>
      </c>
      <c r="G158" s="222" t="s">
        <v>144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138</v>
      </c>
      <c r="AT158" s="231" t="s">
        <v>134</v>
      </c>
      <c r="AU158" s="231" t="s">
        <v>86</v>
      </c>
      <c r="AY158" s="17" t="s">
        <v>131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138</v>
      </c>
      <c r="BM158" s="231" t="s">
        <v>204</v>
      </c>
    </row>
    <row r="159" s="14" customFormat="1">
      <c r="A159" s="14"/>
      <c r="B159" s="245"/>
      <c r="C159" s="246"/>
      <c r="D159" s="235" t="s">
        <v>140</v>
      </c>
      <c r="E159" s="247" t="s">
        <v>1</v>
      </c>
      <c r="F159" s="248" t="s">
        <v>205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140</v>
      </c>
      <c r="AU159" s="254" t="s">
        <v>86</v>
      </c>
      <c r="AV159" s="14" t="s">
        <v>84</v>
      </c>
      <c r="AW159" s="14" t="s">
        <v>32</v>
      </c>
      <c r="AX159" s="14" t="s">
        <v>76</v>
      </c>
      <c r="AY159" s="254" t="s">
        <v>131</v>
      </c>
    </row>
    <row r="160" s="14" customFormat="1">
      <c r="A160" s="14"/>
      <c r="B160" s="245"/>
      <c r="C160" s="246"/>
      <c r="D160" s="235" t="s">
        <v>140</v>
      </c>
      <c r="E160" s="247" t="s">
        <v>1</v>
      </c>
      <c r="F160" s="248" t="s">
        <v>206</v>
      </c>
      <c r="G160" s="246"/>
      <c r="H160" s="247" t="s">
        <v>1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140</v>
      </c>
      <c r="AU160" s="254" t="s">
        <v>86</v>
      </c>
      <c r="AV160" s="14" t="s">
        <v>84</v>
      </c>
      <c r="AW160" s="14" t="s">
        <v>32</v>
      </c>
      <c r="AX160" s="14" t="s">
        <v>76</v>
      </c>
      <c r="AY160" s="254" t="s">
        <v>131</v>
      </c>
    </row>
    <row r="161" s="13" customFormat="1">
      <c r="A161" s="13"/>
      <c r="B161" s="233"/>
      <c r="C161" s="234"/>
      <c r="D161" s="235" t="s">
        <v>140</v>
      </c>
      <c r="E161" s="236" t="s">
        <v>1</v>
      </c>
      <c r="F161" s="237" t="s">
        <v>84</v>
      </c>
      <c r="G161" s="234"/>
      <c r="H161" s="238">
        <v>1</v>
      </c>
      <c r="I161" s="239"/>
      <c r="J161" s="234"/>
      <c r="K161" s="234"/>
      <c r="L161" s="240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140</v>
      </c>
      <c r="AU161" s="244" t="s">
        <v>86</v>
      </c>
      <c r="AV161" s="13" t="s">
        <v>86</v>
      </c>
      <c r="AW161" s="13" t="s">
        <v>32</v>
      </c>
      <c r="AX161" s="13" t="s">
        <v>84</v>
      </c>
      <c r="AY161" s="244" t="s">
        <v>131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mG2OxPOjeYEltDES84GP7WguP4AqVGEnXkNAcnVfGK79hG+zw8Wiur+Sxzoqlp/ChaLh6qExWA2UVeToi3qYXg==" hashValue="j14HZW5hM0Sn0J5nScjNccxskrFXMnWsgrnIOuoDLcheh/2IeFCIK7QctPhfmVvONiCREC472SRCfvJOs0sClQ==" algorithmName="SHA-512" password="CA9C"/>
  <autoFilter ref="C120:K16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Otrokovice - revitalizace ROŠ - chodník na západním břehu - verze 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207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ROUND((SUM(BE121:BE161)),  2)</f>
        <v>0</v>
      </c>
      <c r="G33" s="38"/>
      <c r="H33" s="38"/>
      <c r="I33" s="155">
        <v>0.20999999999999999</v>
      </c>
      <c r="J33" s="154">
        <f>ROUND(((SUM(BE121:BE161))*I33),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ROUND((SUM(BF121:BF161)),  2)</f>
        <v>0</v>
      </c>
      <c r="G34" s="38"/>
      <c r="H34" s="38"/>
      <c r="I34" s="155">
        <v>0.12</v>
      </c>
      <c r="J34" s="154">
        <f>ROUND(((SUM(BF121:BF161))*I34),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ROUND((SUM(BG121:BG161)),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ROUND((SUM(BH121:BH161)),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ROUND((SUM(BI121:BI161)),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Otrokovice - revitalizace ROŠ - chodník na západním břehu - verze 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 000.2 - Vedlejší a ostatní rozpočtové náklady - 2.etapa - verze 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Otrokovice, m.č. Štěrkoviště</v>
      </c>
      <c r="G89" s="40"/>
      <c r="H89" s="40"/>
      <c r="I89" s="32" t="s">
        <v>22</v>
      </c>
      <c r="J89" s="79" t="str">
        <f>IF(J12="","",J12)</f>
        <v>5. 7. 2024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Otrokovice</v>
      </c>
      <c r="G91" s="40"/>
      <c r="H91" s="40"/>
      <c r="I91" s="32" t="s">
        <v>30</v>
      </c>
      <c r="J91" s="36" t="str">
        <f>E21</f>
        <v>M.Sedlářová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Ing.L.Alster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113</v>
      </c>
      <c r="E100" s="188"/>
      <c r="F100" s="188"/>
      <c r="G100" s="188"/>
      <c r="H100" s="188"/>
      <c r="I100" s="188"/>
      <c r="J100" s="189">
        <f>J143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J153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Otrokovice - revitalizace ROŠ - chodník na západním břehu - verze 1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SO 000.2 - Vedlejší a ostatní rozpočtové náklady - 2.etapa - verze 1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Otrokovice, m.č. Štěrkoviště</v>
      </c>
      <c r="G115" s="40"/>
      <c r="H115" s="40"/>
      <c r="I115" s="32" t="s">
        <v>22</v>
      </c>
      <c r="J115" s="79" t="str">
        <f>IF(J12="","",J12)</f>
        <v>5. 7. 2024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Otrokovice</v>
      </c>
      <c r="G117" s="40"/>
      <c r="H117" s="40"/>
      <c r="I117" s="32" t="s">
        <v>30</v>
      </c>
      <c r="J117" s="36" t="str">
        <f>E21</f>
        <v>M.Sedlářová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Ing.L.Alster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116</v>
      </c>
      <c r="D120" s="194" t="s">
        <v>61</v>
      </c>
      <c r="E120" s="194" t="s">
        <v>57</v>
      </c>
      <c r="F120" s="194" t="s">
        <v>58</v>
      </c>
      <c r="G120" s="194" t="s">
        <v>117</v>
      </c>
      <c r="H120" s="194" t="s">
        <v>118</v>
      </c>
      <c r="I120" s="194" t="s">
        <v>119</v>
      </c>
      <c r="J120" s="195" t="s">
        <v>107</v>
      </c>
      <c r="K120" s="196" t="s">
        <v>120</v>
      </c>
      <c r="L120" s="197"/>
      <c r="M120" s="100" t="s">
        <v>1</v>
      </c>
      <c r="N120" s="101" t="s">
        <v>40</v>
      </c>
      <c r="O120" s="101" t="s">
        <v>121</v>
      </c>
      <c r="P120" s="101" t="s">
        <v>122</v>
      </c>
      <c r="Q120" s="101" t="s">
        <v>123</v>
      </c>
      <c r="R120" s="101" t="s">
        <v>124</v>
      </c>
      <c r="S120" s="101" t="s">
        <v>125</v>
      </c>
      <c r="T120" s="102" t="s">
        <v>126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127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109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128</v>
      </c>
      <c r="F122" s="206" t="s">
        <v>129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P123+P132+P143+P153</f>
        <v>0</v>
      </c>
      <c r="Q122" s="211"/>
      <c r="R122" s="212">
        <f>R123+R132+R143+R153</f>
        <v>0</v>
      </c>
      <c r="S122" s="211"/>
      <c r="T122" s="213">
        <f>T123+T132+T143+T153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130</v>
      </c>
      <c r="AT122" s="215" t="s">
        <v>75</v>
      </c>
      <c r="AU122" s="215" t="s">
        <v>76</v>
      </c>
      <c r="AY122" s="214" t="s">
        <v>131</v>
      </c>
      <c r="BK122" s="216">
        <f>BK123+BK132+BK143+BK153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132</v>
      </c>
      <c r="F123" s="217" t="s">
        <v>133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SUM(P124:P131)</f>
        <v>0</v>
      </c>
      <c r="Q123" s="211"/>
      <c r="R123" s="212">
        <f>SUM(R124:R131)</f>
        <v>0</v>
      </c>
      <c r="S123" s="211"/>
      <c r="T123" s="213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130</v>
      </c>
      <c r="AT123" s="215" t="s">
        <v>75</v>
      </c>
      <c r="AU123" s="215" t="s">
        <v>84</v>
      </c>
      <c r="AY123" s="214" t="s">
        <v>131</v>
      </c>
      <c r="BK123" s="216">
        <f>SUM(BK124:BK131)</f>
        <v>0</v>
      </c>
    </row>
    <row r="124" s="2" customFormat="1" ht="16.5" customHeight="1">
      <c r="A124" s="38"/>
      <c r="B124" s="39"/>
      <c r="C124" s="219" t="s">
        <v>84</v>
      </c>
      <c r="D124" s="219" t="s">
        <v>134</v>
      </c>
      <c r="E124" s="220" t="s">
        <v>135</v>
      </c>
      <c r="F124" s="221" t="s">
        <v>136</v>
      </c>
      <c r="G124" s="222" t="s">
        <v>137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138</v>
      </c>
      <c r="AT124" s="231" t="s">
        <v>134</v>
      </c>
      <c r="AU124" s="231" t="s">
        <v>86</v>
      </c>
      <c r="AY124" s="17" t="s">
        <v>131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138</v>
      </c>
      <c r="BM124" s="231" t="s">
        <v>208</v>
      </c>
    </row>
    <row r="125" s="13" customFormat="1">
      <c r="A125" s="13"/>
      <c r="B125" s="233"/>
      <c r="C125" s="234"/>
      <c r="D125" s="235" t="s">
        <v>140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140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131</v>
      </c>
    </row>
    <row r="126" s="2" customFormat="1" ht="16.5" customHeight="1">
      <c r="A126" s="38"/>
      <c r="B126" s="39"/>
      <c r="C126" s="219" t="s">
        <v>86</v>
      </c>
      <c r="D126" s="219" t="s">
        <v>134</v>
      </c>
      <c r="E126" s="220" t="s">
        <v>142</v>
      </c>
      <c r="F126" s="221" t="s">
        <v>143</v>
      </c>
      <c r="G126" s="222" t="s">
        <v>144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138</v>
      </c>
      <c r="AT126" s="231" t="s">
        <v>134</v>
      </c>
      <c r="AU126" s="231" t="s">
        <v>86</v>
      </c>
      <c r="AY126" s="17" t="s">
        <v>131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138</v>
      </c>
      <c r="BM126" s="231" t="s">
        <v>209</v>
      </c>
    </row>
    <row r="127" s="13" customFormat="1">
      <c r="A127" s="13"/>
      <c r="B127" s="233"/>
      <c r="C127" s="234"/>
      <c r="D127" s="235" t="s">
        <v>140</v>
      </c>
      <c r="E127" s="236" t="s">
        <v>1</v>
      </c>
      <c r="F127" s="237" t="s">
        <v>84</v>
      </c>
      <c r="G127" s="234"/>
      <c r="H127" s="238">
        <v>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140</v>
      </c>
      <c r="AU127" s="244" t="s">
        <v>86</v>
      </c>
      <c r="AV127" s="13" t="s">
        <v>86</v>
      </c>
      <c r="AW127" s="13" t="s">
        <v>32</v>
      </c>
      <c r="AX127" s="13" t="s">
        <v>84</v>
      </c>
      <c r="AY127" s="244" t="s">
        <v>131</v>
      </c>
    </row>
    <row r="128" s="2" customFormat="1" ht="16.5" customHeight="1">
      <c r="A128" s="38"/>
      <c r="B128" s="39"/>
      <c r="C128" s="219" t="s">
        <v>141</v>
      </c>
      <c r="D128" s="219" t="s">
        <v>134</v>
      </c>
      <c r="E128" s="220" t="s">
        <v>147</v>
      </c>
      <c r="F128" s="221" t="s">
        <v>148</v>
      </c>
      <c r="G128" s="222" t="s">
        <v>137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138</v>
      </c>
      <c r="AT128" s="231" t="s">
        <v>134</v>
      </c>
      <c r="AU128" s="231" t="s">
        <v>86</v>
      </c>
      <c r="AY128" s="17" t="s">
        <v>131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138</v>
      </c>
      <c r="BM128" s="231" t="s">
        <v>210</v>
      </c>
    </row>
    <row r="129" s="13" customFormat="1">
      <c r="A129" s="13"/>
      <c r="B129" s="233"/>
      <c r="C129" s="234"/>
      <c r="D129" s="235" t="s">
        <v>140</v>
      </c>
      <c r="E129" s="236" t="s">
        <v>1</v>
      </c>
      <c r="F129" s="237" t="s">
        <v>84</v>
      </c>
      <c r="G129" s="234"/>
      <c r="H129" s="238">
        <v>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140</v>
      </c>
      <c r="AU129" s="244" t="s">
        <v>86</v>
      </c>
      <c r="AV129" s="13" t="s">
        <v>86</v>
      </c>
      <c r="AW129" s="13" t="s">
        <v>32</v>
      </c>
      <c r="AX129" s="13" t="s">
        <v>84</v>
      </c>
      <c r="AY129" s="244" t="s">
        <v>131</v>
      </c>
    </row>
    <row r="130" s="2" customFormat="1" ht="16.5" customHeight="1">
      <c r="A130" s="38"/>
      <c r="B130" s="39"/>
      <c r="C130" s="219" t="s">
        <v>146</v>
      </c>
      <c r="D130" s="219" t="s">
        <v>134</v>
      </c>
      <c r="E130" s="220" t="s">
        <v>151</v>
      </c>
      <c r="F130" s="221" t="s">
        <v>152</v>
      </c>
      <c r="G130" s="222" t="s">
        <v>153</v>
      </c>
      <c r="H130" s="223">
        <v>8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138</v>
      </c>
      <c r="AT130" s="231" t="s">
        <v>134</v>
      </c>
      <c r="AU130" s="231" t="s">
        <v>86</v>
      </c>
      <c r="AY130" s="17" t="s">
        <v>131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138</v>
      </c>
      <c r="BM130" s="231" t="s">
        <v>211</v>
      </c>
    </row>
    <row r="131" s="13" customFormat="1">
      <c r="A131" s="13"/>
      <c r="B131" s="233"/>
      <c r="C131" s="234"/>
      <c r="D131" s="235" t="s">
        <v>140</v>
      </c>
      <c r="E131" s="236" t="s">
        <v>1</v>
      </c>
      <c r="F131" s="237" t="s">
        <v>155</v>
      </c>
      <c r="G131" s="234"/>
      <c r="H131" s="238">
        <v>8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140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131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156</v>
      </c>
      <c r="F132" s="217" t="s">
        <v>157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SUM(P133:P142)</f>
        <v>0</v>
      </c>
      <c r="Q132" s="211"/>
      <c r="R132" s="212">
        <f>SUM(R133:R142)</f>
        <v>0</v>
      </c>
      <c r="S132" s="211"/>
      <c r="T132" s="213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130</v>
      </c>
      <c r="AT132" s="215" t="s">
        <v>75</v>
      </c>
      <c r="AU132" s="215" t="s">
        <v>84</v>
      </c>
      <c r="AY132" s="214" t="s">
        <v>131</v>
      </c>
      <c r="BK132" s="216">
        <f>SUM(BK133:BK142)</f>
        <v>0</v>
      </c>
    </row>
    <row r="133" s="2" customFormat="1" ht="16.5" customHeight="1">
      <c r="A133" s="38"/>
      <c r="B133" s="39"/>
      <c r="C133" s="219" t="s">
        <v>130</v>
      </c>
      <c r="D133" s="219" t="s">
        <v>134</v>
      </c>
      <c r="E133" s="220" t="s">
        <v>159</v>
      </c>
      <c r="F133" s="221" t="s">
        <v>160</v>
      </c>
      <c r="G133" s="222" t="s">
        <v>161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138</v>
      </c>
      <c r="AT133" s="231" t="s">
        <v>134</v>
      </c>
      <c r="AU133" s="231" t="s">
        <v>86</v>
      </c>
      <c r="AY133" s="17" t="s">
        <v>131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138</v>
      </c>
      <c r="BM133" s="231" t="s">
        <v>212</v>
      </c>
    </row>
    <row r="134" s="14" customFormat="1">
      <c r="A134" s="14"/>
      <c r="B134" s="245"/>
      <c r="C134" s="246"/>
      <c r="D134" s="235" t="s">
        <v>140</v>
      </c>
      <c r="E134" s="247" t="s">
        <v>1</v>
      </c>
      <c r="F134" s="248" t="s">
        <v>163</v>
      </c>
      <c r="G134" s="246"/>
      <c r="H134" s="247" t="s">
        <v>1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140</v>
      </c>
      <c r="AU134" s="254" t="s">
        <v>86</v>
      </c>
      <c r="AV134" s="14" t="s">
        <v>84</v>
      </c>
      <c r="AW134" s="14" t="s">
        <v>32</v>
      </c>
      <c r="AX134" s="14" t="s">
        <v>76</v>
      </c>
      <c r="AY134" s="254" t="s">
        <v>131</v>
      </c>
    </row>
    <row r="135" s="13" customFormat="1">
      <c r="A135" s="13"/>
      <c r="B135" s="233"/>
      <c r="C135" s="234"/>
      <c r="D135" s="235" t="s">
        <v>140</v>
      </c>
      <c r="E135" s="236" t="s">
        <v>1</v>
      </c>
      <c r="F135" s="237" t="s">
        <v>84</v>
      </c>
      <c r="G135" s="234"/>
      <c r="H135" s="238">
        <v>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140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131</v>
      </c>
    </row>
    <row r="136" s="2" customFormat="1" ht="16.5" customHeight="1">
      <c r="A136" s="38"/>
      <c r="B136" s="39"/>
      <c r="C136" s="219" t="s">
        <v>150</v>
      </c>
      <c r="D136" s="219" t="s">
        <v>134</v>
      </c>
      <c r="E136" s="220" t="s">
        <v>164</v>
      </c>
      <c r="F136" s="221" t="s">
        <v>165</v>
      </c>
      <c r="G136" s="222" t="s">
        <v>166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138</v>
      </c>
      <c r="AT136" s="231" t="s">
        <v>134</v>
      </c>
      <c r="AU136" s="231" t="s">
        <v>86</v>
      </c>
      <c r="AY136" s="17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138</v>
      </c>
      <c r="BM136" s="231" t="s">
        <v>213</v>
      </c>
    </row>
    <row r="137" s="14" customFormat="1">
      <c r="A137" s="14"/>
      <c r="B137" s="245"/>
      <c r="C137" s="246"/>
      <c r="D137" s="235" t="s">
        <v>140</v>
      </c>
      <c r="E137" s="247" t="s">
        <v>1</v>
      </c>
      <c r="F137" s="248" t="s">
        <v>168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140</v>
      </c>
      <c r="AU137" s="254" t="s">
        <v>86</v>
      </c>
      <c r="AV137" s="14" t="s">
        <v>84</v>
      </c>
      <c r="AW137" s="14" t="s">
        <v>32</v>
      </c>
      <c r="AX137" s="14" t="s">
        <v>76</v>
      </c>
      <c r="AY137" s="254" t="s">
        <v>131</v>
      </c>
    </row>
    <row r="138" s="14" customFormat="1">
      <c r="A138" s="14"/>
      <c r="B138" s="245"/>
      <c r="C138" s="246"/>
      <c r="D138" s="235" t="s">
        <v>140</v>
      </c>
      <c r="E138" s="247" t="s">
        <v>1</v>
      </c>
      <c r="F138" s="248" t="s">
        <v>169</v>
      </c>
      <c r="G138" s="246"/>
      <c r="H138" s="247" t="s">
        <v>1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140</v>
      </c>
      <c r="AU138" s="254" t="s">
        <v>86</v>
      </c>
      <c r="AV138" s="14" t="s">
        <v>84</v>
      </c>
      <c r="AW138" s="14" t="s">
        <v>32</v>
      </c>
      <c r="AX138" s="14" t="s">
        <v>76</v>
      </c>
      <c r="AY138" s="254" t="s">
        <v>131</v>
      </c>
    </row>
    <row r="139" s="13" customFormat="1">
      <c r="A139" s="13"/>
      <c r="B139" s="233"/>
      <c r="C139" s="234"/>
      <c r="D139" s="235" t="s">
        <v>140</v>
      </c>
      <c r="E139" s="236" t="s">
        <v>1</v>
      </c>
      <c r="F139" s="237" t="s">
        <v>84</v>
      </c>
      <c r="G139" s="234"/>
      <c r="H139" s="238">
        <v>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140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131</v>
      </c>
    </row>
    <row r="140" s="2" customFormat="1" ht="16.5" customHeight="1">
      <c r="A140" s="38"/>
      <c r="B140" s="39"/>
      <c r="C140" s="219" t="s">
        <v>158</v>
      </c>
      <c r="D140" s="219" t="s">
        <v>134</v>
      </c>
      <c r="E140" s="220" t="s">
        <v>171</v>
      </c>
      <c r="F140" s="221" t="s">
        <v>172</v>
      </c>
      <c r="G140" s="222" t="s">
        <v>161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138</v>
      </c>
      <c r="AT140" s="231" t="s">
        <v>134</v>
      </c>
      <c r="AU140" s="231" t="s">
        <v>86</v>
      </c>
      <c r="AY140" s="17" t="s">
        <v>131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138</v>
      </c>
      <c r="BM140" s="231" t="s">
        <v>214</v>
      </c>
    </row>
    <row r="141" s="14" customFormat="1">
      <c r="A141" s="14"/>
      <c r="B141" s="245"/>
      <c r="C141" s="246"/>
      <c r="D141" s="235" t="s">
        <v>140</v>
      </c>
      <c r="E141" s="247" t="s">
        <v>1</v>
      </c>
      <c r="F141" s="248" t="s">
        <v>174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140</v>
      </c>
      <c r="AU141" s="254" t="s">
        <v>86</v>
      </c>
      <c r="AV141" s="14" t="s">
        <v>84</v>
      </c>
      <c r="AW141" s="14" t="s">
        <v>32</v>
      </c>
      <c r="AX141" s="14" t="s">
        <v>76</v>
      </c>
      <c r="AY141" s="254" t="s">
        <v>131</v>
      </c>
    </row>
    <row r="142" s="13" customFormat="1">
      <c r="A142" s="13"/>
      <c r="B142" s="233"/>
      <c r="C142" s="234"/>
      <c r="D142" s="235" t="s">
        <v>140</v>
      </c>
      <c r="E142" s="236" t="s">
        <v>1</v>
      </c>
      <c r="F142" s="237" t="s">
        <v>84</v>
      </c>
      <c r="G142" s="234"/>
      <c r="H142" s="238">
        <v>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140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131</v>
      </c>
    </row>
    <row r="143" s="12" customFormat="1" ht="22.8" customHeight="1">
      <c r="A143" s="12"/>
      <c r="B143" s="203"/>
      <c r="C143" s="204"/>
      <c r="D143" s="205" t="s">
        <v>75</v>
      </c>
      <c r="E143" s="217" t="s">
        <v>175</v>
      </c>
      <c r="F143" s="217" t="s">
        <v>176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SUM(P144:P152)</f>
        <v>0</v>
      </c>
      <c r="Q143" s="211"/>
      <c r="R143" s="212">
        <f>SUM(R144:R152)</f>
        <v>0</v>
      </c>
      <c r="S143" s="211"/>
      <c r="T143" s="213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130</v>
      </c>
      <c r="AT143" s="215" t="s">
        <v>75</v>
      </c>
      <c r="AU143" s="215" t="s">
        <v>84</v>
      </c>
      <c r="AY143" s="214" t="s">
        <v>131</v>
      </c>
      <c r="BK143" s="216">
        <f>SUM(BK144:BK152)</f>
        <v>0</v>
      </c>
    </row>
    <row r="144" s="2" customFormat="1" ht="16.5" customHeight="1">
      <c r="A144" s="38"/>
      <c r="B144" s="39"/>
      <c r="C144" s="219" t="s">
        <v>155</v>
      </c>
      <c r="D144" s="219" t="s">
        <v>134</v>
      </c>
      <c r="E144" s="220" t="s">
        <v>178</v>
      </c>
      <c r="F144" s="221" t="s">
        <v>179</v>
      </c>
      <c r="G144" s="222" t="s">
        <v>180</v>
      </c>
      <c r="H144" s="223">
        <v>8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138</v>
      </c>
      <c r="AT144" s="231" t="s">
        <v>134</v>
      </c>
      <c r="AU144" s="231" t="s">
        <v>86</v>
      </c>
      <c r="AY144" s="17" t="s">
        <v>131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138</v>
      </c>
      <c r="BM144" s="231" t="s">
        <v>215</v>
      </c>
    </row>
    <row r="145" s="14" customFormat="1">
      <c r="A145" s="14"/>
      <c r="B145" s="245"/>
      <c r="C145" s="246"/>
      <c r="D145" s="235" t="s">
        <v>140</v>
      </c>
      <c r="E145" s="247" t="s">
        <v>1</v>
      </c>
      <c r="F145" s="248" t="s">
        <v>182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140</v>
      </c>
      <c r="AU145" s="254" t="s">
        <v>86</v>
      </c>
      <c r="AV145" s="14" t="s">
        <v>84</v>
      </c>
      <c r="AW145" s="14" t="s">
        <v>32</v>
      </c>
      <c r="AX145" s="14" t="s">
        <v>76</v>
      </c>
      <c r="AY145" s="254" t="s">
        <v>131</v>
      </c>
    </row>
    <row r="146" s="13" customFormat="1">
      <c r="A146" s="13"/>
      <c r="B146" s="233"/>
      <c r="C146" s="234"/>
      <c r="D146" s="235" t="s">
        <v>140</v>
      </c>
      <c r="E146" s="236" t="s">
        <v>1</v>
      </c>
      <c r="F146" s="237" t="s">
        <v>183</v>
      </c>
      <c r="G146" s="234"/>
      <c r="H146" s="238">
        <v>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131</v>
      </c>
    </row>
    <row r="147" s="2" customFormat="1" ht="16.5" customHeight="1">
      <c r="A147" s="38"/>
      <c r="B147" s="39"/>
      <c r="C147" s="219" t="s">
        <v>170</v>
      </c>
      <c r="D147" s="219" t="s">
        <v>134</v>
      </c>
      <c r="E147" s="220" t="s">
        <v>185</v>
      </c>
      <c r="F147" s="221" t="s">
        <v>186</v>
      </c>
      <c r="G147" s="222" t="s">
        <v>180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138</v>
      </c>
      <c r="AT147" s="231" t="s">
        <v>134</v>
      </c>
      <c r="AU147" s="231" t="s">
        <v>86</v>
      </c>
      <c r="AY147" s="17" t="s">
        <v>131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138</v>
      </c>
      <c r="BM147" s="231" t="s">
        <v>216</v>
      </c>
    </row>
    <row r="148" s="13" customFormat="1">
      <c r="A148" s="13"/>
      <c r="B148" s="233"/>
      <c r="C148" s="234"/>
      <c r="D148" s="235" t="s">
        <v>140</v>
      </c>
      <c r="E148" s="236" t="s">
        <v>1</v>
      </c>
      <c r="F148" s="237" t="s">
        <v>84</v>
      </c>
      <c r="G148" s="234"/>
      <c r="H148" s="238">
        <v>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140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131</v>
      </c>
    </row>
    <row r="149" s="2" customFormat="1" ht="16.5" customHeight="1">
      <c r="A149" s="38"/>
      <c r="B149" s="39"/>
      <c r="C149" s="219" t="s">
        <v>177</v>
      </c>
      <c r="D149" s="219" t="s">
        <v>134</v>
      </c>
      <c r="E149" s="220" t="s">
        <v>188</v>
      </c>
      <c r="F149" s="221" t="s">
        <v>189</v>
      </c>
      <c r="G149" s="222" t="s">
        <v>1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138</v>
      </c>
      <c r="AT149" s="231" t="s">
        <v>134</v>
      </c>
      <c r="AU149" s="231" t="s">
        <v>86</v>
      </c>
      <c r="AY149" s="17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138</v>
      </c>
      <c r="BM149" s="231" t="s">
        <v>217</v>
      </c>
    </row>
    <row r="150" s="14" customFormat="1">
      <c r="A150" s="14"/>
      <c r="B150" s="245"/>
      <c r="C150" s="246"/>
      <c r="D150" s="235" t="s">
        <v>140</v>
      </c>
      <c r="E150" s="247" t="s">
        <v>1</v>
      </c>
      <c r="F150" s="248" t="s">
        <v>191</v>
      </c>
      <c r="G150" s="246"/>
      <c r="H150" s="247" t="s">
        <v>1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140</v>
      </c>
      <c r="AU150" s="254" t="s">
        <v>86</v>
      </c>
      <c r="AV150" s="14" t="s">
        <v>84</v>
      </c>
      <c r="AW150" s="14" t="s">
        <v>32</v>
      </c>
      <c r="AX150" s="14" t="s">
        <v>76</v>
      </c>
      <c r="AY150" s="254" t="s">
        <v>131</v>
      </c>
    </row>
    <row r="151" s="14" customFormat="1">
      <c r="A151" s="14"/>
      <c r="B151" s="245"/>
      <c r="C151" s="246"/>
      <c r="D151" s="235" t="s">
        <v>140</v>
      </c>
      <c r="E151" s="247" t="s">
        <v>1</v>
      </c>
      <c r="F151" s="248" t="s">
        <v>192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140</v>
      </c>
      <c r="AU151" s="254" t="s">
        <v>86</v>
      </c>
      <c r="AV151" s="14" t="s">
        <v>84</v>
      </c>
      <c r="AW151" s="14" t="s">
        <v>32</v>
      </c>
      <c r="AX151" s="14" t="s">
        <v>76</v>
      </c>
      <c r="AY151" s="254" t="s">
        <v>131</v>
      </c>
    </row>
    <row r="152" s="13" customFormat="1">
      <c r="A152" s="13"/>
      <c r="B152" s="233"/>
      <c r="C152" s="234"/>
      <c r="D152" s="235" t="s">
        <v>140</v>
      </c>
      <c r="E152" s="236" t="s">
        <v>1</v>
      </c>
      <c r="F152" s="237" t="s">
        <v>84</v>
      </c>
      <c r="G152" s="234"/>
      <c r="H152" s="238">
        <v>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140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131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193</v>
      </c>
      <c r="F153" s="217" t="s">
        <v>194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SUM(P154:P161)</f>
        <v>0</v>
      </c>
      <c r="Q153" s="211"/>
      <c r="R153" s="212">
        <f>SUM(R154:R161)</f>
        <v>0</v>
      </c>
      <c r="S153" s="211"/>
      <c r="T153" s="213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130</v>
      </c>
      <c r="AT153" s="215" t="s">
        <v>75</v>
      </c>
      <c r="AU153" s="215" t="s">
        <v>84</v>
      </c>
      <c r="AY153" s="214" t="s">
        <v>131</v>
      </c>
      <c r="BK153" s="216">
        <f>SUM(BK154:BK161)</f>
        <v>0</v>
      </c>
    </row>
    <row r="154" s="2" customFormat="1" ht="24.15" customHeight="1">
      <c r="A154" s="38"/>
      <c r="B154" s="39"/>
      <c r="C154" s="219" t="s">
        <v>184</v>
      </c>
      <c r="D154" s="219" t="s">
        <v>134</v>
      </c>
      <c r="E154" s="220" t="s">
        <v>196</v>
      </c>
      <c r="F154" s="221" t="s">
        <v>197</v>
      </c>
      <c r="G154" s="222" t="s">
        <v>144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138</v>
      </c>
      <c r="AT154" s="231" t="s">
        <v>134</v>
      </c>
      <c r="AU154" s="231" t="s">
        <v>86</v>
      </c>
      <c r="AY154" s="17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138</v>
      </c>
      <c r="BM154" s="231" t="s">
        <v>218</v>
      </c>
    </row>
    <row r="155" s="14" customFormat="1">
      <c r="A155" s="14"/>
      <c r="B155" s="245"/>
      <c r="C155" s="246"/>
      <c r="D155" s="235" t="s">
        <v>140</v>
      </c>
      <c r="E155" s="247" t="s">
        <v>1</v>
      </c>
      <c r="F155" s="248" t="s">
        <v>199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140</v>
      </c>
      <c r="AU155" s="254" t="s">
        <v>86</v>
      </c>
      <c r="AV155" s="14" t="s">
        <v>84</v>
      </c>
      <c r="AW155" s="14" t="s">
        <v>32</v>
      </c>
      <c r="AX155" s="14" t="s">
        <v>76</v>
      </c>
      <c r="AY155" s="254" t="s">
        <v>131</v>
      </c>
    </row>
    <row r="156" s="14" customFormat="1">
      <c r="A156" s="14"/>
      <c r="B156" s="245"/>
      <c r="C156" s="246"/>
      <c r="D156" s="235" t="s">
        <v>140</v>
      </c>
      <c r="E156" s="247" t="s">
        <v>1</v>
      </c>
      <c r="F156" s="248" t="s">
        <v>200</v>
      </c>
      <c r="G156" s="246"/>
      <c r="H156" s="247" t="s">
        <v>1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140</v>
      </c>
      <c r="AU156" s="254" t="s">
        <v>86</v>
      </c>
      <c r="AV156" s="14" t="s">
        <v>84</v>
      </c>
      <c r="AW156" s="14" t="s">
        <v>32</v>
      </c>
      <c r="AX156" s="14" t="s">
        <v>76</v>
      </c>
      <c r="AY156" s="254" t="s">
        <v>131</v>
      </c>
    </row>
    <row r="157" s="13" customFormat="1">
      <c r="A157" s="13"/>
      <c r="B157" s="233"/>
      <c r="C157" s="234"/>
      <c r="D157" s="235" t="s">
        <v>140</v>
      </c>
      <c r="E157" s="236" t="s">
        <v>1</v>
      </c>
      <c r="F157" s="237" t="s">
        <v>84</v>
      </c>
      <c r="G157" s="234"/>
      <c r="H157" s="238">
        <v>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140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131</v>
      </c>
    </row>
    <row r="158" s="2" customFormat="1" ht="24.15" customHeight="1">
      <c r="A158" s="38"/>
      <c r="B158" s="39"/>
      <c r="C158" s="219" t="s">
        <v>8</v>
      </c>
      <c r="D158" s="219" t="s">
        <v>134</v>
      </c>
      <c r="E158" s="220" t="s">
        <v>202</v>
      </c>
      <c r="F158" s="221" t="s">
        <v>203</v>
      </c>
      <c r="G158" s="222" t="s">
        <v>144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138</v>
      </c>
      <c r="AT158" s="231" t="s">
        <v>134</v>
      </c>
      <c r="AU158" s="231" t="s">
        <v>86</v>
      </c>
      <c r="AY158" s="17" t="s">
        <v>131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138</v>
      </c>
      <c r="BM158" s="231" t="s">
        <v>219</v>
      </c>
    </row>
    <row r="159" s="14" customFormat="1">
      <c r="A159" s="14"/>
      <c r="B159" s="245"/>
      <c r="C159" s="246"/>
      <c r="D159" s="235" t="s">
        <v>140</v>
      </c>
      <c r="E159" s="247" t="s">
        <v>1</v>
      </c>
      <c r="F159" s="248" t="s">
        <v>205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140</v>
      </c>
      <c r="AU159" s="254" t="s">
        <v>86</v>
      </c>
      <c r="AV159" s="14" t="s">
        <v>84</v>
      </c>
      <c r="AW159" s="14" t="s">
        <v>32</v>
      </c>
      <c r="AX159" s="14" t="s">
        <v>76</v>
      </c>
      <c r="AY159" s="254" t="s">
        <v>131</v>
      </c>
    </row>
    <row r="160" s="14" customFormat="1">
      <c r="A160" s="14"/>
      <c r="B160" s="245"/>
      <c r="C160" s="246"/>
      <c r="D160" s="235" t="s">
        <v>140</v>
      </c>
      <c r="E160" s="247" t="s">
        <v>1</v>
      </c>
      <c r="F160" s="248" t="s">
        <v>206</v>
      </c>
      <c r="G160" s="246"/>
      <c r="H160" s="247" t="s">
        <v>1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140</v>
      </c>
      <c r="AU160" s="254" t="s">
        <v>86</v>
      </c>
      <c r="AV160" s="14" t="s">
        <v>84</v>
      </c>
      <c r="AW160" s="14" t="s">
        <v>32</v>
      </c>
      <c r="AX160" s="14" t="s">
        <v>76</v>
      </c>
      <c r="AY160" s="254" t="s">
        <v>131</v>
      </c>
    </row>
    <row r="161" s="13" customFormat="1">
      <c r="A161" s="13"/>
      <c r="B161" s="233"/>
      <c r="C161" s="234"/>
      <c r="D161" s="235" t="s">
        <v>140</v>
      </c>
      <c r="E161" s="236" t="s">
        <v>1</v>
      </c>
      <c r="F161" s="237" t="s">
        <v>84</v>
      </c>
      <c r="G161" s="234"/>
      <c r="H161" s="238">
        <v>1</v>
      </c>
      <c r="I161" s="239"/>
      <c r="J161" s="234"/>
      <c r="K161" s="234"/>
      <c r="L161" s="240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140</v>
      </c>
      <c r="AU161" s="244" t="s">
        <v>86</v>
      </c>
      <c r="AV161" s="13" t="s">
        <v>86</v>
      </c>
      <c r="AW161" s="13" t="s">
        <v>32</v>
      </c>
      <c r="AX161" s="13" t="s">
        <v>84</v>
      </c>
      <c r="AY161" s="244" t="s">
        <v>131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XmgaUExh9lN3i+8wEpvU4JuEPKsT9uYriqV3gjoZgvg8HqrA9q+++Kf/sWlNENWZasnfpTRo0g9ChP1MIw5mng==" hashValue="4L8wQCGnE6tDA0TX7Nr4UQcdeaL0um9oiXb634gnNb5YRqo0nhGdl2s9NteC8H6lNsbeOHw4NmXOD/z80Ztn2A==" algorithmName="SHA-512" password="CA9C"/>
  <autoFilter ref="C120:K16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Otrokovice - revitalizace ROŠ - chodník na západním břehu - verze 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ROUND((SUM(BE127:BE493)),  2)</f>
        <v>0</v>
      </c>
      <c r="G33" s="38"/>
      <c r="H33" s="38"/>
      <c r="I33" s="155">
        <v>0.20999999999999999</v>
      </c>
      <c r="J33" s="154">
        <f>ROUND(((SUM(BE127:BE493))*I33),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ROUND((SUM(BF127:BF493)),  2)</f>
        <v>0</v>
      </c>
      <c r="G34" s="38"/>
      <c r="H34" s="38"/>
      <c r="I34" s="155">
        <v>0.12</v>
      </c>
      <c r="J34" s="154">
        <f>ROUND(((SUM(BF127:BF493))*I34),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ROUND((SUM(BG127:BG493)),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ROUND((SUM(BH127:BH493)),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ROUND((SUM(BI127:BI493)),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Otrokovice - revitalizace ROŠ - chodník na západním břehu - verze 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101.1 - Chodník - 1.etapa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Otrokovice, m.č. Štěrkoviště</v>
      </c>
      <c r="G89" s="40"/>
      <c r="H89" s="40"/>
      <c r="I89" s="32" t="s">
        <v>22</v>
      </c>
      <c r="J89" s="79" t="str">
        <f>IF(J12="","",J12)</f>
        <v>5. 7. 2024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Otrokovice</v>
      </c>
      <c r="G91" s="40"/>
      <c r="H91" s="40"/>
      <c r="I91" s="32" t="s">
        <v>30</v>
      </c>
      <c r="J91" s="36" t="str">
        <f>E21</f>
        <v>M.Sedlářová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Ing.L.Alster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221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222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223</v>
      </c>
      <c r="E99" s="188"/>
      <c r="F99" s="188"/>
      <c r="G99" s="188"/>
      <c r="H99" s="188"/>
      <c r="I99" s="188"/>
      <c r="J99" s="189">
        <f>J147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224</v>
      </c>
      <c r="E100" s="188"/>
      <c r="F100" s="188"/>
      <c r="G100" s="188"/>
      <c r="H100" s="188"/>
      <c r="I100" s="188"/>
      <c r="J100" s="189">
        <f>J225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225</v>
      </c>
      <c r="E101" s="188"/>
      <c r="F101" s="188"/>
      <c r="G101" s="188"/>
      <c r="H101" s="188"/>
      <c r="I101" s="188"/>
      <c r="J101" s="189">
        <f>J343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226</v>
      </c>
      <c r="E102" s="188"/>
      <c r="F102" s="188"/>
      <c r="G102" s="188"/>
      <c r="H102" s="188"/>
      <c r="I102" s="188"/>
      <c r="J102" s="189">
        <f>J350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227</v>
      </c>
      <c r="E103" s="188"/>
      <c r="F103" s="188"/>
      <c r="G103" s="188"/>
      <c r="H103" s="188"/>
      <c r="I103" s="188"/>
      <c r="J103" s="189">
        <f>J363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228</v>
      </c>
      <c r="E104" s="188"/>
      <c r="F104" s="188"/>
      <c r="G104" s="188"/>
      <c r="H104" s="188"/>
      <c r="I104" s="188"/>
      <c r="J104" s="189">
        <f>J374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229</v>
      </c>
      <c r="E105" s="188"/>
      <c r="F105" s="188"/>
      <c r="G105" s="188"/>
      <c r="H105" s="188"/>
      <c r="I105" s="188"/>
      <c r="J105" s="189">
        <f>J435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230</v>
      </c>
      <c r="E106" s="188"/>
      <c r="F106" s="188"/>
      <c r="G106" s="188"/>
      <c r="H106" s="188"/>
      <c r="I106" s="188"/>
      <c r="J106" s="189">
        <f>J463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231</v>
      </c>
      <c r="E107" s="188"/>
      <c r="F107" s="188"/>
      <c r="G107" s="188"/>
      <c r="H107" s="188"/>
      <c r="I107" s="188"/>
      <c r="J107" s="189">
        <f>J491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74" t="str">
        <f>E7</f>
        <v>Otrokovice - revitalizace ROŠ - chodník na západním břehu - verze 1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101.1 - Chodník - 1.etapa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Otrokovice, m.č. Štěrkoviště</v>
      </c>
      <c r="G121" s="40"/>
      <c r="H121" s="40"/>
      <c r="I121" s="32" t="s">
        <v>22</v>
      </c>
      <c r="J121" s="79" t="str">
        <f>IF(J12="","",J12)</f>
        <v>5. 7. 2024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Otrokovice</v>
      </c>
      <c r="G123" s="40"/>
      <c r="H123" s="40"/>
      <c r="I123" s="32" t="s">
        <v>30</v>
      </c>
      <c r="J123" s="36" t="str">
        <f>E21</f>
        <v>M.Sedlářová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Ing.L.Alster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116</v>
      </c>
      <c r="D126" s="194" t="s">
        <v>61</v>
      </c>
      <c r="E126" s="194" t="s">
        <v>57</v>
      </c>
      <c r="F126" s="194" t="s">
        <v>58</v>
      </c>
      <c r="G126" s="194" t="s">
        <v>117</v>
      </c>
      <c r="H126" s="194" t="s">
        <v>118</v>
      </c>
      <c r="I126" s="194" t="s">
        <v>119</v>
      </c>
      <c r="J126" s="195" t="s">
        <v>107</v>
      </c>
      <c r="K126" s="196" t="s">
        <v>120</v>
      </c>
      <c r="L126" s="197"/>
      <c r="M126" s="100" t="s">
        <v>1</v>
      </c>
      <c r="N126" s="101" t="s">
        <v>40</v>
      </c>
      <c r="O126" s="101" t="s">
        <v>121</v>
      </c>
      <c r="P126" s="101" t="s">
        <v>122</v>
      </c>
      <c r="Q126" s="101" t="s">
        <v>123</v>
      </c>
      <c r="R126" s="101" t="s">
        <v>124</v>
      </c>
      <c r="S126" s="101" t="s">
        <v>125</v>
      </c>
      <c r="T126" s="102" t="s">
        <v>126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127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</f>
        <v>0</v>
      </c>
      <c r="Q127" s="104"/>
      <c r="R127" s="200">
        <f>R128</f>
        <v>310.82550163999997</v>
      </c>
      <c r="S127" s="104"/>
      <c r="T127" s="201">
        <f>T128</f>
        <v>273.47999999999996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109</v>
      </c>
      <c r="BK127" s="202">
        <f>BK128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232</v>
      </c>
      <c r="F128" s="206" t="s">
        <v>233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P129+P147+P225+P343+P350+P363+P374+P435+P463+P491</f>
        <v>0</v>
      </c>
      <c r="Q128" s="211"/>
      <c r="R128" s="212">
        <f>R129+R147+R225+R343+R350+R363+R374+R435+R463+R491</f>
        <v>310.82550163999997</v>
      </c>
      <c r="S128" s="211"/>
      <c r="T128" s="213">
        <f>T129+T147+T225+T343+T350+T363+T374+T435+T463+T491</f>
        <v>273.47999999999996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131</v>
      </c>
      <c r="BK128" s="216">
        <f>BK129+BK147+BK225+BK343+BK350+BK363+BK374+BK435+BK463+BK491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234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SUM(P130:P146)</f>
        <v>0</v>
      </c>
      <c r="Q129" s="211"/>
      <c r="R129" s="212">
        <f>SUM(R130:R146)</f>
        <v>0</v>
      </c>
      <c r="S129" s="211"/>
      <c r="T129" s="213">
        <f>SUM(T130:T146)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131</v>
      </c>
      <c r="BK129" s="216">
        <f>SUM(BK130:BK146)</f>
        <v>0</v>
      </c>
    </row>
    <row r="130" s="2" customFormat="1" ht="33" customHeight="1">
      <c r="A130" s="38"/>
      <c r="B130" s="39"/>
      <c r="C130" s="219" t="s">
        <v>84</v>
      </c>
      <c r="D130" s="219" t="s">
        <v>134</v>
      </c>
      <c r="E130" s="220" t="s">
        <v>235</v>
      </c>
      <c r="F130" s="221" t="s">
        <v>236</v>
      </c>
      <c r="G130" s="222" t="s">
        <v>237</v>
      </c>
      <c r="H130" s="223">
        <v>257.20100000000002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146</v>
      </c>
      <c r="AT130" s="231" t="s">
        <v>134</v>
      </c>
      <c r="AU130" s="231" t="s">
        <v>86</v>
      </c>
      <c r="AY130" s="17" t="s">
        <v>131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146</v>
      </c>
      <c r="BM130" s="231" t="s">
        <v>238</v>
      </c>
    </row>
    <row r="131" s="13" customFormat="1">
      <c r="A131" s="13"/>
      <c r="B131" s="233"/>
      <c r="C131" s="234"/>
      <c r="D131" s="235" t="s">
        <v>140</v>
      </c>
      <c r="E131" s="236" t="s">
        <v>1</v>
      </c>
      <c r="F131" s="237" t="s">
        <v>239</v>
      </c>
      <c r="G131" s="234"/>
      <c r="H131" s="238">
        <v>238.875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140</v>
      </c>
      <c r="AU131" s="244" t="s">
        <v>86</v>
      </c>
      <c r="AV131" s="13" t="s">
        <v>86</v>
      </c>
      <c r="AW131" s="13" t="s">
        <v>32</v>
      </c>
      <c r="AX131" s="13" t="s">
        <v>76</v>
      </c>
      <c r="AY131" s="244" t="s">
        <v>131</v>
      </c>
    </row>
    <row r="132" s="14" customFormat="1">
      <c r="A132" s="14"/>
      <c r="B132" s="245"/>
      <c r="C132" s="246"/>
      <c r="D132" s="235" t="s">
        <v>140</v>
      </c>
      <c r="E132" s="247" t="s">
        <v>1</v>
      </c>
      <c r="F132" s="248" t="s">
        <v>240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140</v>
      </c>
      <c r="AU132" s="254" t="s">
        <v>86</v>
      </c>
      <c r="AV132" s="14" t="s">
        <v>84</v>
      </c>
      <c r="AW132" s="14" t="s">
        <v>32</v>
      </c>
      <c r="AX132" s="14" t="s">
        <v>76</v>
      </c>
      <c r="AY132" s="254" t="s">
        <v>131</v>
      </c>
    </row>
    <row r="133" s="13" customFormat="1">
      <c r="A133" s="13"/>
      <c r="B133" s="233"/>
      <c r="C133" s="234"/>
      <c r="D133" s="235" t="s">
        <v>140</v>
      </c>
      <c r="E133" s="236" t="s">
        <v>1</v>
      </c>
      <c r="F133" s="237" t="s">
        <v>241</v>
      </c>
      <c r="G133" s="234"/>
      <c r="H133" s="238">
        <v>115.2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140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131</v>
      </c>
    </row>
    <row r="134" s="14" customFormat="1">
      <c r="A134" s="14"/>
      <c r="B134" s="245"/>
      <c r="C134" s="246"/>
      <c r="D134" s="235" t="s">
        <v>140</v>
      </c>
      <c r="E134" s="247" t="s">
        <v>1</v>
      </c>
      <c r="F134" s="248" t="s">
        <v>242</v>
      </c>
      <c r="G134" s="246"/>
      <c r="H134" s="247" t="s">
        <v>1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140</v>
      </c>
      <c r="AU134" s="254" t="s">
        <v>86</v>
      </c>
      <c r="AV134" s="14" t="s">
        <v>84</v>
      </c>
      <c r="AW134" s="14" t="s">
        <v>32</v>
      </c>
      <c r="AX134" s="14" t="s">
        <v>76</v>
      </c>
      <c r="AY134" s="254" t="s">
        <v>131</v>
      </c>
    </row>
    <row r="135" s="13" customFormat="1">
      <c r="A135" s="13"/>
      <c r="B135" s="233"/>
      <c r="C135" s="234"/>
      <c r="D135" s="235" t="s">
        <v>140</v>
      </c>
      <c r="E135" s="236" t="s">
        <v>1</v>
      </c>
      <c r="F135" s="237" t="s">
        <v>243</v>
      </c>
      <c r="G135" s="234"/>
      <c r="H135" s="238">
        <v>-54.874000000000002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140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131</v>
      </c>
    </row>
    <row r="136" s="14" customFormat="1">
      <c r="A136" s="14"/>
      <c r="B136" s="245"/>
      <c r="C136" s="246"/>
      <c r="D136" s="235" t="s">
        <v>140</v>
      </c>
      <c r="E136" s="247" t="s">
        <v>1</v>
      </c>
      <c r="F136" s="248" t="s">
        <v>244</v>
      </c>
      <c r="G136" s="246"/>
      <c r="H136" s="247" t="s">
        <v>1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140</v>
      </c>
      <c r="AU136" s="254" t="s">
        <v>86</v>
      </c>
      <c r="AV136" s="14" t="s">
        <v>84</v>
      </c>
      <c r="AW136" s="14" t="s">
        <v>32</v>
      </c>
      <c r="AX136" s="14" t="s">
        <v>76</v>
      </c>
      <c r="AY136" s="254" t="s">
        <v>131</v>
      </c>
    </row>
    <row r="137" s="13" customFormat="1">
      <c r="A137" s="13"/>
      <c r="B137" s="233"/>
      <c r="C137" s="234"/>
      <c r="D137" s="235" t="s">
        <v>140</v>
      </c>
      <c r="E137" s="236" t="s">
        <v>1</v>
      </c>
      <c r="F137" s="237" t="s">
        <v>245</v>
      </c>
      <c r="G137" s="234"/>
      <c r="H137" s="238">
        <v>-42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140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131</v>
      </c>
    </row>
    <row r="138" s="15" customFormat="1">
      <c r="A138" s="15"/>
      <c r="B138" s="258"/>
      <c r="C138" s="259"/>
      <c r="D138" s="235" t="s">
        <v>140</v>
      </c>
      <c r="E138" s="260" t="s">
        <v>1</v>
      </c>
      <c r="F138" s="261" t="s">
        <v>246</v>
      </c>
      <c r="G138" s="259"/>
      <c r="H138" s="262">
        <v>257.20099999999996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140</v>
      </c>
      <c r="AU138" s="268" t="s">
        <v>86</v>
      </c>
      <c r="AV138" s="15" t="s">
        <v>146</v>
      </c>
      <c r="AW138" s="15" t="s">
        <v>32</v>
      </c>
      <c r="AX138" s="15" t="s">
        <v>84</v>
      </c>
      <c r="AY138" s="268" t="s">
        <v>131</v>
      </c>
    </row>
    <row r="139" s="2" customFormat="1" ht="62.7" customHeight="1">
      <c r="A139" s="38"/>
      <c r="B139" s="39"/>
      <c r="C139" s="219" t="s">
        <v>86</v>
      </c>
      <c r="D139" s="219" t="s">
        <v>134</v>
      </c>
      <c r="E139" s="220" t="s">
        <v>247</v>
      </c>
      <c r="F139" s="221" t="s">
        <v>248</v>
      </c>
      <c r="G139" s="222" t="s">
        <v>237</v>
      </c>
      <c r="H139" s="223">
        <v>257.20100000000002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146</v>
      </c>
      <c r="AT139" s="231" t="s">
        <v>134</v>
      </c>
      <c r="AU139" s="231" t="s">
        <v>86</v>
      </c>
      <c r="AY139" s="17" t="s">
        <v>131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146</v>
      </c>
      <c r="BM139" s="231" t="s">
        <v>249</v>
      </c>
    </row>
    <row r="140" s="13" customFormat="1">
      <c r="A140" s="13"/>
      <c r="B140" s="233"/>
      <c r="C140" s="234"/>
      <c r="D140" s="235" t="s">
        <v>140</v>
      </c>
      <c r="E140" s="236" t="s">
        <v>1</v>
      </c>
      <c r="F140" s="237" t="s">
        <v>250</v>
      </c>
      <c r="G140" s="234"/>
      <c r="H140" s="238">
        <v>257.20100000000002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140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131</v>
      </c>
    </row>
    <row r="141" s="2" customFormat="1" ht="44.25" customHeight="1">
      <c r="A141" s="38"/>
      <c r="B141" s="39"/>
      <c r="C141" s="219" t="s">
        <v>141</v>
      </c>
      <c r="D141" s="219" t="s">
        <v>134</v>
      </c>
      <c r="E141" s="220" t="s">
        <v>251</v>
      </c>
      <c r="F141" s="221" t="s">
        <v>252</v>
      </c>
      <c r="G141" s="222" t="s">
        <v>253</v>
      </c>
      <c r="H141" s="223">
        <v>437.24200000000002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146</v>
      </c>
      <c r="AT141" s="231" t="s">
        <v>134</v>
      </c>
      <c r="AU141" s="231" t="s">
        <v>86</v>
      </c>
      <c r="AY141" s="17" t="s">
        <v>131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146</v>
      </c>
      <c r="BM141" s="231" t="s">
        <v>254</v>
      </c>
    </row>
    <row r="142" s="13" customFormat="1">
      <c r="A142" s="13"/>
      <c r="B142" s="233"/>
      <c r="C142" s="234"/>
      <c r="D142" s="235" t="s">
        <v>140</v>
      </c>
      <c r="E142" s="236" t="s">
        <v>1</v>
      </c>
      <c r="F142" s="237" t="s">
        <v>255</v>
      </c>
      <c r="G142" s="234"/>
      <c r="H142" s="238">
        <v>437.24200000000002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140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131</v>
      </c>
    </row>
    <row r="143" s="2" customFormat="1" ht="24.15" customHeight="1">
      <c r="A143" s="38"/>
      <c r="B143" s="39"/>
      <c r="C143" s="219" t="s">
        <v>146</v>
      </c>
      <c r="D143" s="219" t="s">
        <v>134</v>
      </c>
      <c r="E143" s="220" t="s">
        <v>256</v>
      </c>
      <c r="F143" s="221" t="s">
        <v>257</v>
      </c>
      <c r="G143" s="222" t="s">
        <v>258</v>
      </c>
      <c r="H143" s="223">
        <v>568.75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146</v>
      </c>
      <c r="AT143" s="231" t="s">
        <v>134</v>
      </c>
      <c r="AU143" s="231" t="s">
        <v>86</v>
      </c>
      <c r="AY143" s="17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146</v>
      </c>
      <c r="BM143" s="231" t="s">
        <v>259</v>
      </c>
    </row>
    <row r="144" s="13" customFormat="1">
      <c r="A144" s="13"/>
      <c r="B144" s="233"/>
      <c r="C144" s="234"/>
      <c r="D144" s="235" t="s">
        <v>140</v>
      </c>
      <c r="E144" s="236" t="s">
        <v>1</v>
      </c>
      <c r="F144" s="237" t="s">
        <v>260</v>
      </c>
      <c r="G144" s="234"/>
      <c r="H144" s="238">
        <v>568.75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140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131</v>
      </c>
    </row>
    <row r="145" s="2" customFormat="1" ht="49.05" customHeight="1">
      <c r="A145" s="38"/>
      <c r="B145" s="39"/>
      <c r="C145" s="219" t="s">
        <v>130</v>
      </c>
      <c r="D145" s="219" t="s">
        <v>134</v>
      </c>
      <c r="E145" s="220" t="s">
        <v>261</v>
      </c>
      <c r="F145" s="221" t="s">
        <v>262</v>
      </c>
      <c r="G145" s="222" t="s">
        <v>258</v>
      </c>
      <c r="H145" s="223">
        <v>70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146</v>
      </c>
      <c r="AT145" s="231" t="s">
        <v>134</v>
      </c>
      <c r="AU145" s="231" t="s">
        <v>86</v>
      </c>
      <c r="AY145" s="17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146</v>
      </c>
      <c r="BM145" s="231" t="s">
        <v>263</v>
      </c>
    </row>
    <row r="146" s="13" customFormat="1">
      <c r="A146" s="13"/>
      <c r="B146" s="233"/>
      <c r="C146" s="234"/>
      <c r="D146" s="235" t="s">
        <v>140</v>
      </c>
      <c r="E146" s="236" t="s">
        <v>1</v>
      </c>
      <c r="F146" s="237" t="s">
        <v>264</v>
      </c>
      <c r="G146" s="234"/>
      <c r="H146" s="238">
        <v>70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131</v>
      </c>
    </row>
    <row r="147" s="12" customFormat="1" ht="22.8" customHeight="1">
      <c r="A147" s="12"/>
      <c r="B147" s="203"/>
      <c r="C147" s="204"/>
      <c r="D147" s="205" t="s">
        <v>75</v>
      </c>
      <c r="E147" s="217" t="s">
        <v>184</v>
      </c>
      <c r="F147" s="217" t="s">
        <v>265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SUM(P148:P224)</f>
        <v>0</v>
      </c>
      <c r="Q147" s="211"/>
      <c r="R147" s="212">
        <f>SUM(R148:R224)</f>
        <v>0.023910000000000001</v>
      </c>
      <c r="S147" s="211"/>
      <c r="T147" s="213">
        <f>SUM(T148:T224)</f>
        <v>273.47999999999996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84</v>
      </c>
      <c r="AT147" s="215" t="s">
        <v>75</v>
      </c>
      <c r="AU147" s="215" t="s">
        <v>84</v>
      </c>
      <c r="AY147" s="214" t="s">
        <v>131</v>
      </c>
      <c r="BK147" s="216">
        <f>SUM(BK148:BK224)</f>
        <v>0</v>
      </c>
    </row>
    <row r="148" s="2" customFormat="1" ht="24.15" customHeight="1">
      <c r="A148" s="38"/>
      <c r="B148" s="39"/>
      <c r="C148" s="219" t="s">
        <v>150</v>
      </c>
      <c r="D148" s="219" t="s">
        <v>134</v>
      </c>
      <c r="E148" s="220" t="s">
        <v>266</v>
      </c>
      <c r="F148" s="221" t="s">
        <v>267</v>
      </c>
      <c r="G148" s="222" t="s">
        <v>258</v>
      </c>
      <c r="H148" s="223">
        <v>280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146</v>
      </c>
      <c r="AT148" s="231" t="s">
        <v>134</v>
      </c>
      <c r="AU148" s="231" t="s">
        <v>86</v>
      </c>
      <c r="AY148" s="17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146</v>
      </c>
      <c r="BM148" s="231" t="s">
        <v>268</v>
      </c>
    </row>
    <row r="149" s="13" customFormat="1">
      <c r="A149" s="13"/>
      <c r="B149" s="233"/>
      <c r="C149" s="234"/>
      <c r="D149" s="235" t="s">
        <v>140</v>
      </c>
      <c r="E149" s="236" t="s">
        <v>1</v>
      </c>
      <c r="F149" s="237" t="s">
        <v>269</v>
      </c>
      <c r="G149" s="234"/>
      <c r="H149" s="238">
        <v>280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140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131</v>
      </c>
    </row>
    <row r="150" s="2" customFormat="1" ht="37.8" customHeight="1">
      <c r="A150" s="38"/>
      <c r="B150" s="39"/>
      <c r="C150" s="219" t="s">
        <v>158</v>
      </c>
      <c r="D150" s="219" t="s">
        <v>134</v>
      </c>
      <c r="E150" s="220" t="s">
        <v>270</v>
      </c>
      <c r="F150" s="221" t="s">
        <v>271</v>
      </c>
      <c r="G150" s="222" t="s">
        <v>237</v>
      </c>
      <c r="H150" s="223">
        <v>14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146</v>
      </c>
      <c r="AT150" s="231" t="s">
        <v>134</v>
      </c>
      <c r="AU150" s="231" t="s">
        <v>86</v>
      </c>
      <c r="AY150" s="17" t="s">
        <v>131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146</v>
      </c>
      <c r="BM150" s="231" t="s">
        <v>272</v>
      </c>
    </row>
    <row r="151" s="14" customFormat="1">
      <c r="A151" s="14"/>
      <c r="B151" s="245"/>
      <c r="C151" s="246"/>
      <c r="D151" s="235" t="s">
        <v>140</v>
      </c>
      <c r="E151" s="247" t="s">
        <v>1</v>
      </c>
      <c r="F151" s="248" t="s">
        <v>273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140</v>
      </c>
      <c r="AU151" s="254" t="s">
        <v>86</v>
      </c>
      <c r="AV151" s="14" t="s">
        <v>84</v>
      </c>
      <c r="AW151" s="14" t="s">
        <v>32</v>
      </c>
      <c r="AX151" s="14" t="s">
        <v>76</v>
      </c>
      <c r="AY151" s="254" t="s">
        <v>131</v>
      </c>
    </row>
    <row r="152" s="13" customFormat="1">
      <c r="A152" s="13"/>
      <c r="B152" s="233"/>
      <c r="C152" s="234"/>
      <c r="D152" s="235" t="s">
        <v>140</v>
      </c>
      <c r="E152" s="236" t="s">
        <v>1</v>
      </c>
      <c r="F152" s="237" t="s">
        <v>201</v>
      </c>
      <c r="G152" s="234"/>
      <c r="H152" s="238">
        <v>14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140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131</v>
      </c>
    </row>
    <row r="153" s="2" customFormat="1" ht="37.8" customHeight="1">
      <c r="A153" s="38"/>
      <c r="B153" s="39"/>
      <c r="C153" s="219" t="s">
        <v>155</v>
      </c>
      <c r="D153" s="219" t="s">
        <v>134</v>
      </c>
      <c r="E153" s="220" t="s">
        <v>274</v>
      </c>
      <c r="F153" s="221" t="s">
        <v>275</v>
      </c>
      <c r="G153" s="222" t="s">
        <v>237</v>
      </c>
      <c r="H153" s="223">
        <v>28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146</v>
      </c>
      <c r="AT153" s="231" t="s">
        <v>134</v>
      </c>
      <c r="AU153" s="231" t="s">
        <v>86</v>
      </c>
      <c r="AY153" s="17" t="s">
        <v>131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146</v>
      </c>
      <c r="BM153" s="231" t="s">
        <v>276</v>
      </c>
    </row>
    <row r="154" s="14" customFormat="1">
      <c r="A154" s="14"/>
      <c r="B154" s="245"/>
      <c r="C154" s="246"/>
      <c r="D154" s="235" t="s">
        <v>140</v>
      </c>
      <c r="E154" s="247" t="s">
        <v>1</v>
      </c>
      <c r="F154" s="248" t="s">
        <v>277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140</v>
      </c>
      <c r="AU154" s="254" t="s">
        <v>86</v>
      </c>
      <c r="AV154" s="14" t="s">
        <v>84</v>
      </c>
      <c r="AW154" s="14" t="s">
        <v>32</v>
      </c>
      <c r="AX154" s="14" t="s">
        <v>76</v>
      </c>
      <c r="AY154" s="254" t="s">
        <v>131</v>
      </c>
    </row>
    <row r="155" s="13" customFormat="1">
      <c r="A155" s="13"/>
      <c r="B155" s="233"/>
      <c r="C155" s="234"/>
      <c r="D155" s="235" t="s">
        <v>140</v>
      </c>
      <c r="E155" s="236" t="s">
        <v>1</v>
      </c>
      <c r="F155" s="237" t="s">
        <v>278</v>
      </c>
      <c r="G155" s="234"/>
      <c r="H155" s="238">
        <v>28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140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131</v>
      </c>
    </row>
    <row r="156" s="2" customFormat="1" ht="33" customHeight="1">
      <c r="A156" s="38"/>
      <c r="B156" s="39"/>
      <c r="C156" s="219" t="s">
        <v>170</v>
      </c>
      <c r="D156" s="219" t="s">
        <v>134</v>
      </c>
      <c r="E156" s="220" t="s">
        <v>279</v>
      </c>
      <c r="F156" s="221" t="s">
        <v>280</v>
      </c>
      <c r="G156" s="222" t="s">
        <v>237</v>
      </c>
      <c r="H156" s="223">
        <v>42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146</v>
      </c>
      <c r="AT156" s="231" t="s">
        <v>134</v>
      </c>
      <c r="AU156" s="231" t="s">
        <v>86</v>
      </c>
      <c r="AY156" s="17" t="s">
        <v>131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146</v>
      </c>
      <c r="BM156" s="231" t="s">
        <v>281</v>
      </c>
    </row>
    <row r="157" s="14" customFormat="1">
      <c r="A157" s="14"/>
      <c r="B157" s="245"/>
      <c r="C157" s="246"/>
      <c r="D157" s="235" t="s">
        <v>140</v>
      </c>
      <c r="E157" s="247" t="s">
        <v>1</v>
      </c>
      <c r="F157" s="248" t="s">
        <v>282</v>
      </c>
      <c r="G157" s="246"/>
      <c r="H157" s="247" t="s">
        <v>1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140</v>
      </c>
      <c r="AU157" s="254" t="s">
        <v>86</v>
      </c>
      <c r="AV157" s="14" t="s">
        <v>84</v>
      </c>
      <c r="AW157" s="14" t="s">
        <v>32</v>
      </c>
      <c r="AX157" s="14" t="s">
        <v>76</v>
      </c>
      <c r="AY157" s="254" t="s">
        <v>131</v>
      </c>
    </row>
    <row r="158" s="13" customFormat="1">
      <c r="A158" s="13"/>
      <c r="B158" s="233"/>
      <c r="C158" s="234"/>
      <c r="D158" s="235" t="s">
        <v>140</v>
      </c>
      <c r="E158" s="236" t="s">
        <v>1</v>
      </c>
      <c r="F158" s="237" t="s">
        <v>201</v>
      </c>
      <c r="G158" s="234"/>
      <c r="H158" s="238">
        <v>14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140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131</v>
      </c>
    </row>
    <row r="159" s="14" customFormat="1">
      <c r="A159" s="14"/>
      <c r="B159" s="245"/>
      <c r="C159" s="246"/>
      <c r="D159" s="235" t="s">
        <v>140</v>
      </c>
      <c r="E159" s="247" t="s">
        <v>1</v>
      </c>
      <c r="F159" s="248" t="s">
        <v>283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140</v>
      </c>
      <c r="AU159" s="254" t="s">
        <v>86</v>
      </c>
      <c r="AV159" s="14" t="s">
        <v>84</v>
      </c>
      <c r="AW159" s="14" t="s">
        <v>32</v>
      </c>
      <c r="AX159" s="14" t="s">
        <v>76</v>
      </c>
      <c r="AY159" s="254" t="s">
        <v>131</v>
      </c>
    </row>
    <row r="160" s="13" customFormat="1">
      <c r="A160" s="13"/>
      <c r="B160" s="233"/>
      <c r="C160" s="234"/>
      <c r="D160" s="235" t="s">
        <v>140</v>
      </c>
      <c r="E160" s="236" t="s">
        <v>1</v>
      </c>
      <c r="F160" s="237" t="s">
        <v>284</v>
      </c>
      <c r="G160" s="234"/>
      <c r="H160" s="238">
        <v>28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140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131</v>
      </c>
    </row>
    <row r="161" s="15" customFormat="1">
      <c r="A161" s="15"/>
      <c r="B161" s="258"/>
      <c r="C161" s="259"/>
      <c r="D161" s="235" t="s">
        <v>140</v>
      </c>
      <c r="E161" s="260" t="s">
        <v>1</v>
      </c>
      <c r="F161" s="261" t="s">
        <v>246</v>
      </c>
      <c r="G161" s="259"/>
      <c r="H161" s="262">
        <v>42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140</v>
      </c>
      <c r="AU161" s="268" t="s">
        <v>86</v>
      </c>
      <c r="AV161" s="15" t="s">
        <v>146</v>
      </c>
      <c r="AW161" s="15" t="s">
        <v>32</v>
      </c>
      <c r="AX161" s="15" t="s">
        <v>84</v>
      </c>
      <c r="AY161" s="268" t="s">
        <v>131</v>
      </c>
    </row>
    <row r="162" s="2" customFormat="1" ht="37.8" customHeight="1">
      <c r="A162" s="38"/>
      <c r="B162" s="39"/>
      <c r="C162" s="219" t="s">
        <v>177</v>
      </c>
      <c r="D162" s="219" t="s">
        <v>134</v>
      </c>
      <c r="E162" s="220" t="s">
        <v>285</v>
      </c>
      <c r="F162" s="221" t="s">
        <v>286</v>
      </c>
      <c r="G162" s="222" t="s">
        <v>287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146</v>
      </c>
      <c r="AT162" s="231" t="s">
        <v>134</v>
      </c>
      <c r="AU162" s="231" t="s">
        <v>86</v>
      </c>
      <c r="AY162" s="17" t="s">
        <v>131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146</v>
      </c>
      <c r="BM162" s="231" t="s">
        <v>288</v>
      </c>
    </row>
    <row r="163" s="13" customFormat="1">
      <c r="A163" s="13"/>
      <c r="B163" s="233"/>
      <c r="C163" s="234"/>
      <c r="D163" s="235" t="s">
        <v>140</v>
      </c>
      <c r="E163" s="236" t="s">
        <v>1</v>
      </c>
      <c r="F163" s="237" t="s">
        <v>84</v>
      </c>
      <c r="G163" s="234"/>
      <c r="H163" s="238">
        <v>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140</v>
      </c>
      <c r="AU163" s="244" t="s">
        <v>86</v>
      </c>
      <c r="AV163" s="13" t="s">
        <v>86</v>
      </c>
      <c r="AW163" s="13" t="s">
        <v>32</v>
      </c>
      <c r="AX163" s="13" t="s">
        <v>84</v>
      </c>
      <c r="AY163" s="244" t="s">
        <v>131</v>
      </c>
    </row>
    <row r="164" s="2" customFormat="1" ht="37.8" customHeight="1">
      <c r="A164" s="38"/>
      <c r="B164" s="39"/>
      <c r="C164" s="219" t="s">
        <v>184</v>
      </c>
      <c r="D164" s="219" t="s">
        <v>134</v>
      </c>
      <c r="E164" s="220" t="s">
        <v>289</v>
      </c>
      <c r="F164" s="221" t="s">
        <v>290</v>
      </c>
      <c r="G164" s="222" t="s">
        <v>287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146</v>
      </c>
      <c r="AT164" s="231" t="s">
        <v>134</v>
      </c>
      <c r="AU164" s="231" t="s">
        <v>86</v>
      </c>
      <c r="AY164" s="17" t="s">
        <v>131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146</v>
      </c>
      <c r="BM164" s="231" t="s">
        <v>291</v>
      </c>
    </row>
    <row r="165" s="13" customFormat="1">
      <c r="A165" s="13"/>
      <c r="B165" s="233"/>
      <c r="C165" s="234"/>
      <c r="D165" s="235" t="s">
        <v>140</v>
      </c>
      <c r="E165" s="236" t="s">
        <v>1</v>
      </c>
      <c r="F165" s="237" t="s">
        <v>84</v>
      </c>
      <c r="G165" s="234"/>
      <c r="H165" s="238">
        <v>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140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131</v>
      </c>
    </row>
    <row r="166" s="2" customFormat="1" ht="37.8" customHeight="1">
      <c r="A166" s="38"/>
      <c r="B166" s="39"/>
      <c r="C166" s="219" t="s">
        <v>8</v>
      </c>
      <c r="D166" s="219" t="s">
        <v>134</v>
      </c>
      <c r="E166" s="220" t="s">
        <v>292</v>
      </c>
      <c r="F166" s="221" t="s">
        <v>293</v>
      </c>
      <c r="G166" s="222" t="s">
        <v>287</v>
      </c>
      <c r="H166" s="223">
        <v>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146</v>
      </c>
      <c r="AT166" s="231" t="s">
        <v>134</v>
      </c>
      <c r="AU166" s="231" t="s">
        <v>86</v>
      </c>
      <c r="AY166" s="17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146</v>
      </c>
      <c r="BM166" s="231" t="s">
        <v>294</v>
      </c>
    </row>
    <row r="167" s="13" customFormat="1">
      <c r="A167" s="13"/>
      <c r="B167" s="233"/>
      <c r="C167" s="234"/>
      <c r="D167" s="235" t="s">
        <v>140</v>
      </c>
      <c r="E167" s="236" t="s">
        <v>1</v>
      </c>
      <c r="F167" s="237" t="s">
        <v>84</v>
      </c>
      <c r="G167" s="234"/>
      <c r="H167" s="238">
        <v>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140</v>
      </c>
      <c r="AU167" s="244" t="s">
        <v>86</v>
      </c>
      <c r="AV167" s="13" t="s">
        <v>86</v>
      </c>
      <c r="AW167" s="13" t="s">
        <v>32</v>
      </c>
      <c r="AX167" s="13" t="s">
        <v>84</v>
      </c>
      <c r="AY167" s="244" t="s">
        <v>131</v>
      </c>
    </row>
    <row r="168" s="2" customFormat="1" ht="37.8" customHeight="1">
      <c r="A168" s="38"/>
      <c r="B168" s="39"/>
      <c r="C168" s="219" t="s">
        <v>195</v>
      </c>
      <c r="D168" s="219" t="s">
        <v>134</v>
      </c>
      <c r="E168" s="220" t="s">
        <v>295</v>
      </c>
      <c r="F168" s="221" t="s">
        <v>296</v>
      </c>
      <c r="G168" s="222" t="s">
        <v>287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146</v>
      </c>
      <c r="AT168" s="231" t="s">
        <v>134</v>
      </c>
      <c r="AU168" s="231" t="s">
        <v>86</v>
      </c>
      <c r="AY168" s="17" t="s">
        <v>131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146</v>
      </c>
      <c r="BM168" s="231" t="s">
        <v>297</v>
      </c>
    </row>
    <row r="169" s="13" customFormat="1">
      <c r="A169" s="13"/>
      <c r="B169" s="233"/>
      <c r="C169" s="234"/>
      <c r="D169" s="235" t="s">
        <v>140</v>
      </c>
      <c r="E169" s="236" t="s">
        <v>1</v>
      </c>
      <c r="F169" s="237" t="s">
        <v>84</v>
      </c>
      <c r="G169" s="234"/>
      <c r="H169" s="238">
        <v>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140</v>
      </c>
      <c r="AU169" s="244" t="s">
        <v>86</v>
      </c>
      <c r="AV169" s="13" t="s">
        <v>86</v>
      </c>
      <c r="AW169" s="13" t="s">
        <v>32</v>
      </c>
      <c r="AX169" s="13" t="s">
        <v>84</v>
      </c>
      <c r="AY169" s="244" t="s">
        <v>131</v>
      </c>
    </row>
    <row r="170" s="2" customFormat="1" ht="33" customHeight="1">
      <c r="A170" s="38"/>
      <c r="B170" s="39"/>
      <c r="C170" s="219" t="s">
        <v>201</v>
      </c>
      <c r="D170" s="219" t="s">
        <v>134</v>
      </c>
      <c r="E170" s="220" t="s">
        <v>298</v>
      </c>
      <c r="F170" s="221" t="s">
        <v>299</v>
      </c>
      <c r="G170" s="222" t="s">
        <v>287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146</v>
      </c>
      <c r="AT170" s="231" t="s">
        <v>134</v>
      </c>
      <c r="AU170" s="231" t="s">
        <v>86</v>
      </c>
      <c r="AY170" s="17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146</v>
      </c>
      <c r="BM170" s="231" t="s">
        <v>300</v>
      </c>
    </row>
    <row r="171" s="13" customFormat="1">
      <c r="A171" s="13"/>
      <c r="B171" s="233"/>
      <c r="C171" s="234"/>
      <c r="D171" s="235" t="s">
        <v>140</v>
      </c>
      <c r="E171" s="236" t="s">
        <v>1</v>
      </c>
      <c r="F171" s="237" t="s">
        <v>84</v>
      </c>
      <c r="G171" s="234"/>
      <c r="H171" s="238">
        <v>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140</v>
      </c>
      <c r="AU171" s="244" t="s">
        <v>86</v>
      </c>
      <c r="AV171" s="13" t="s">
        <v>86</v>
      </c>
      <c r="AW171" s="13" t="s">
        <v>32</v>
      </c>
      <c r="AX171" s="13" t="s">
        <v>84</v>
      </c>
      <c r="AY171" s="244" t="s">
        <v>131</v>
      </c>
    </row>
    <row r="172" s="2" customFormat="1" ht="33" customHeight="1">
      <c r="A172" s="38"/>
      <c r="B172" s="39"/>
      <c r="C172" s="219" t="s">
        <v>301</v>
      </c>
      <c r="D172" s="219" t="s">
        <v>134</v>
      </c>
      <c r="E172" s="220" t="s">
        <v>302</v>
      </c>
      <c r="F172" s="221" t="s">
        <v>303</v>
      </c>
      <c r="G172" s="222" t="s">
        <v>287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146</v>
      </c>
      <c r="AT172" s="231" t="s">
        <v>134</v>
      </c>
      <c r="AU172" s="231" t="s">
        <v>86</v>
      </c>
      <c r="AY172" s="17" t="s">
        <v>131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146</v>
      </c>
      <c r="BM172" s="231" t="s">
        <v>304</v>
      </c>
    </row>
    <row r="173" s="13" customFormat="1">
      <c r="A173" s="13"/>
      <c r="B173" s="233"/>
      <c r="C173" s="234"/>
      <c r="D173" s="235" t="s">
        <v>140</v>
      </c>
      <c r="E173" s="236" t="s">
        <v>1</v>
      </c>
      <c r="F173" s="237" t="s">
        <v>84</v>
      </c>
      <c r="G173" s="234"/>
      <c r="H173" s="238">
        <v>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140</v>
      </c>
      <c r="AU173" s="244" t="s">
        <v>86</v>
      </c>
      <c r="AV173" s="13" t="s">
        <v>86</v>
      </c>
      <c r="AW173" s="13" t="s">
        <v>32</v>
      </c>
      <c r="AX173" s="13" t="s">
        <v>84</v>
      </c>
      <c r="AY173" s="244" t="s">
        <v>131</v>
      </c>
    </row>
    <row r="174" s="2" customFormat="1" ht="44.25" customHeight="1">
      <c r="A174" s="38"/>
      <c r="B174" s="39"/>
      <c r="C174" s="219" t="s">
        <v>305</v>
      </c>
      <c r="D174" s="219" t="s">
        <v>134</v>
      </c>
      <c r="E174" s="220" t="s">
        <v>306</v>
      </c>
      <c r="F174" s="221" t="s">
        <v>307</v>
      </c>
      <c r="G174" s="222" t="s">
        <v>287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146</v>
      </c>
      <c r="AT174" s="231" t="s">
        <v>134</v>
      </c>
      <c r="AU174" s="231" t="s">
        <v>86</v>
      </c>
      <c r="AY174" s="17" t="s">
        <v>131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146</v>
      </c>
      <c r="BM174" s="231" t="s">
        <v>308</v>
      </c>
    </row>
    <row r="175" s="13" customFormat="1">
      <c r="A175" s="13"/>
      <c r="B175" s="233"/>
      <c r="C175" s="234"/>
      <c r="D175" s="235" t="s">
        <v>140</v>
      </c>
      <c r="E175" s="236" t="s">
        <v>1</v>
      </c>
      <c r="F175" s="237" t="s">
        <v>84</v>
      </c>
      <c r="G175" s="234"/>
      <c r="H175" s="238">
        <v>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140</v>
      </c>
      <c r="AU175" s="244" t="s">
        <v>86</v>
      </c>
      <c r="AV175" s="13" t="s">
        <v>86</v>
      </c>
      <c r="AW175" s="13" t="s">
        <v>32</v>
      </c>
      <c r="AX175" s="13" t="s">
        <v>84</v>
      </c>
      <c r="AY175" s="244" t="s">
        <v>131</v>
      </c>
    </row>
    <row r="176" s="2" customFormat="1" ht="44.25" customHeight="1">
      <c r="A176" s="38"/>
      <c r="B176" s="39"/>
      <c r="C176" s="219" t="s">
        <v>309</v>
      </c>
      <c r="D176" s="219" t="s">
        <v>134</v>
      </c>
      <c r="E176" s="220" t="s">
        <v>310</v>
      </c>
      <c r="F176" s="221" t="s">
        <v>311</v>
      </c>
      <c r="G176" s="222" t="s">
        <v>287</v>
      </c>
      <c r="H176" s="223">
        <v>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146</v>
      </c>
      <c r="AT176" s="231" t="s">
        <v>134</v>
      </c>
      <c r="AU176" s="231" t="s">
        <v>86</v>
      </c>
      <c r="AY176" s="17" t="s">
        <v>131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146</v>
      </c>
      <c r="BM176" s="231" t="s">
        <v>312</v>
      </c>
    </row>
    <row r="177" s="13" customFormat="1">
      <c r="A177" s="13"/>
      <c r="B177" s="233"/>
      <c r="C177" s="234"/>
      <c r="D177" s="235" t="s">
        <v>140</v>
      </c>
      <c r="E177" s="236" t="s">
        <v>1</v>
      </c>
      <c r="F177" s="237" t="s">
        <v>84</v>
      </c>
      <c r="G177" s="234"/>
      <c r="H177" s="238">
        <v>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140</v>
      </c>
      <c r="AU177" s="244" t="s">
        <v>86</v>
      </c>
      <c r="AV177" s="13" t="s">
        <v>86</v>
      </c>
      <c r="AW177" s="13" t="s">
        <v>32</v>
      </c>
      <c r="AX177" s="13" t="s">
        <v>84</v>
      </c>
      <c r="AY177" s="244" t="s">
        <v>131</v>
      </c>
    </row>
    <row r="178" s="2" customFormat="1" ht="37.8" customHeight="1">
      <c r="A178" s="38"/>
      <c r="B178" s="39"/>
      <c r="C178" s="219" t="s">
        <v>313</v>
      </c>
      <c r="D178" s="219" t="s">
        <v>134</v>
      </c>
      <c r="E178" s="220" t="s">
        <v>314</v>
      </c>
      <c r="F178" s="221" t="s">
        <v>315</v>
      </c>
      <c r="G178" s="222" t="s">
        <v>287</v>
      </c>
      <c r="H178" s="223">
        <v>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146</v>
      </c>
      <c r="AT178" s="231" t="s">
        <v>134</v>
      </c>
      <c r="AU178" s="231" t="s">
        <v>86</v>
      </c>
      <c r="AY178" s="17" t="s">
        <v>131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146</v>
      </c>
      <c r="BM178" s="231" t="s">
        <v>316</v>
      </c>
    </row>
    <row r="179" s="13" customFormat="1">
      <c r="A179" s="13"/>
      <c r="B179" s="233"/>
      <c r="C179" s="234"/>
      <c r="D179" s="235" t="s">
        <v>140</v>
      </c>
      <c r="E179" s="236" t="s">
        <v>1</v>
      </c>
      <c r="F179" s="237" t="s">
        <v>317</v>
      </c>
      <c r="G179" s="234"/>
      <c r="H179" s="238">
        <v>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140</v>
      </c>
      <c r="AU179" s="244" t="s">
        <v>86</v>
      </c>
      <c r="AV179" s="13" t="s">
        <v>86</v>
      </c>
      <c r="AW179" s="13" t="s">
        <v>32</v>
      </c>
      <c r="AX179" s="13" t="s">
        <v>84</v>
      </c>
      <c r="AY179" s="244" t="s">
        <v>131</v>
      </c>
    </row>
    <row r="180" s="2" customFormat="1" ht="37.8" customHeight="1">
      <c r="A180" s="38"/>
      <c r="B180" s="39"/>
      <c r="C180" s="219" t="s">
        <v>318</v>
      </c>
      <c r="D180" s="219" t="s">
        <v>134</v>
      </c>
      <c r="E180" s="220" t="s">
        <v>319</v>
      </c>
      <c r="F180" s="221" t="s">
        <v>320</v>
      </c>
      <c r="G180" s="222" t="s">
        <v>287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146</v>
      </c>
      <c r="AT180" s="231" t="s">
        <v>134</v>
      </c>
      <c r="AU180" s="231" t="s">
        <v>86</v>
      </c>
      <c r="AY180" s="17" t="s">
        <v>131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146</v>
      </c>
      <c r="BM180" s="231" t="s">
        <v>321</v>
      </c>
    </row>
    <row r="181" s="13" customFormat="1">
      <c r="A181" s="13"/>
      <c r="B181" s="233"/>
      <c r="C181" s="234"/>
      <c r="D181" s="235" t="s">
        <v>140</v>
      </c>
      <c r="E181" s="236" t="s">
        <v>1</v>
      </c>
      <c r="F181" s="237" t="s">
        <v>84</v>
      </c>
      <c r="G181" s="234"/>
      <c r="H181" s="238">
        <v>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140</v>
      </c>
      <c r="AU181" s="244" t="s">
        <v>86</v>
      </c>
      <c r="AV181" s="13" t="s">
        <v>86</v>
      </c>
      <c r="AW181" s="13" t="s">
        <v>32</v>
      </c>
      <c r="AX181" s="13" t="s">
        <v>84</v>
      </c>
      <c r="AY181" s="244" t="s">
        <v>131</v>
      </c>
    </row>
    <row r="182" s="2" customFormat="1" ht="62.7" customHeight="1">
      <c r="A182" s="38"/>
      <c r="B182" s="39"/>
      <c r="C182" s="219" t="s">
        <v>322</v>
      </c>
      <c r="D182" s="219" t="s">
        <v>134</v>
      </c>
      <c r="E182" s="220" t="s">
        <v>323</v>
      </c>
      <c r="F182" s="221" t="s">
        <v>324</v>
      </c>
      <c r="G182" s="222" t="s">
        <v>287</v>
      </c>
      <c r="H182" s="223">
        <v>6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146</v>
      </c>
      <c r="AT182" s="231" t="s">
        <v>134</v>
      </c>
      <c r="AU182" s="231" t="s">
        <v>86</v>
      </c>
      <c r="AY182" s="17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146</v>
      </c>
      <c r="BM182" s="231" t="s">
        <v>325</v>
      </c>
    </row>
    <row r="183" s="13" customFormat="1">
      <c r="A183" s="13"/>
      <c r="B183" s="233"/>
      <c r="C183" s="234"/>
      <c r="D183" s="235" t="s">
        <v>140</v>
      </c>
      <c r="E183" s="236" t="s">
        <v>1</v>
      </c>
      <c r="F183" s="237" t="s">
        <v>326</v>
      </c>
      <c r="G183" s="234"/>
      <c r="H183" s="238">
        <v>6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140</v>
      </c>
      <c r="AU183" s="244" t="s">
        <v>86</v>
      </c>
      <c r="AV183" s="13" t="s">
        <v>86</v>
      </c>
      <c r="AW183" s="13" t="s">
        <v>32</v>
      </c>
      <c r="AX183" s="13" t="s">
        <v>84</v>
      </c>
      <c r="AY183" s="244" t="s">
        <v>131</v>
      </c>
    </row>
    <row r="184" s="2" customFormat="1" ht="62.7" customHeight="1">
      <c r="A184" s="38"/>
      <c r="B184" s="39"/>
      <c r="C184" s="219" t="s">
        <v>7</v>
      </c>
      <c r="D184" s="219" t="s">
        <v>134</v>
      </c>
      <c r="E184" s="220" t="s">
        <v>327</v>
      </c>
      <c r="F184" s="221" t="s">
        <v>328</v>
      </c>
      <c r="G184" s="222" t="s">
        <v>287</v>
      </c>
      <c r="H184" s="223">
        <v>6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146</v>
      </c>
      <c r="AT184" s="231" t="s">
        <v>134</v>
      </c>
      <c r="AU184" s="231" t="s">
        <v>86</v>
      </c>
      <c r="AY184" s="17" t="s">
        <v>131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146</v>
      </c>
      <c r="BM184" s="231" t="s">
        <v>329</v>
      </c>
    </row>
    <row r="185" s="13" customFormat="1">
      <c r="A185" s="13"/>
      <c r="B185" s="233"/>
      <c r="C185" s="234"/>
      <c r="D185" s="235" t="s">
        <v>140</v>
      </c>
      <c r="E185" s="236" t="s">
        <v>1</v>
      </c>
      <c r="F185" s="237" t="s">
        <v>326</v>
      </c>
      <c r="G185" s="234"/>
      <c r="H185" s="238">
        <v>6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140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131</v>
      </c>
    </row>
    <row r="186" s="2" customFormat="1" ht="55.5" customHeight="1">
      <c r="A186" s="38"/>
      <c r="B186" s="39"/>
      <c r="C186" s="219" t="s">
        <v>330</v>
      </c>
      <c r="D186" s="219" t="s">
        <v>134</v>
      </c>
      <c r="E186" s="220" t="s">
        <v>331</v>
      </c>
      <c r="F186" s="221" t="s">
        <v>332</v>
      </c>
      <c r="G186" s="222" t="s">
        <v>287</v>
      </c>
      <c r="H186" s="223">
        <v>6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146</v>
      </c>
      <c r="AT186" s="231" t="s">
        <v>134</v>
      </c>
      <c r="AU186" s="231" t="s">
        <v>86</v>
      </c>
      <c r="AY186" s="17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146</v>
      </c>
      <c r="BM186" s="231" t="s">
        <v>333</v>
      </c>
    </row>
    <row r="187" s="13" customFormat="1">
      <c r="A187" s="13"/>
      <c r="B187" s="233"/>
      <c r="C187" s="234"/>
      <c r="D187" s="235" t="s">
        <v>140</v>
      </c>
      <c r="E187" s="236" t="s">
        <v>1</v>
      </c>
      <c r="F187" s="237" t="s">
        <v>326</v>
      </c>
      <c r="G187" s="234"/>
      <c r="H187" s="238">
        <v>6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140</v>
      </c>
      <c r="AU187" s="244" t="s">
        <v>86</v>
      </c>
      <c r="AV187" s="13" t="s">
        <v>86</v>
      </c>
      <c r="AW187" s="13" t="s">
        <v>32</v>
      </c>
      <c r="AX187" s="13" t="s">
        <v>84</v>
      </c>
      <c r="AY187" s="244" t="s">
        <v>131</v>
      </c>
    </row>
    <row r="188" s="2" customFormat="1" ht="55.5" customHeight="1">
      <c r="A188" s="38"/>
      <c r="B188" s="39"/>
      <c r="C188" s="219" t="s">
        <v>334</v>
      </c>
      <c r="D188" s="219" t="s">
        <v>134</v>
      </c>
      <c r="E188" s="220" t="s">
        <v>335</v>
      </c>
      <c r="F188" s="221" t="s">
        <v>336</v>
      </c>
      <c r="G188" s="222" t="s">
        <v>287</v>
      </c>
      <c r="H188" s="223">
        <v>6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146</v>
      </c>
      <c r="AT188" s="231" t="s">
        <v>134</v>
      </c>
      <c r="AU188" s="231" t="s">
        <v>86</v>
      </c>
      <c r="AY188" s="17" t="s">
        <v>131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146</v>
      </c>
      <c r="BM188" s="231" t="s">
        <v>337</v>
      </c>
    </row>
    <row r="189" s="13" customFormat="1">
      <c r="A189" s="13"/>
      <c r="B189" s="233"/>
      <c r="C189" s="234"/>
      <c r="D189" s="235" t="s">
        <v>140</v>
      </c>
      <c r="E189" s="236" t="s">
        <v>1</v>
      </c>
      <c r="F189" s="237" t="s">
        <v>326</v>
      </c>
      <c r="G189" s="234"/>
      <c r="H189" s="238">
        <v>6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140</v>
      </c>
      <c r="AU189" s="244" t="s">
        <v>86</v>
      </c>
      <c r="AV189" s="13" t="s">
        <v>86</v>
      </c>
      <c r="AW189" s="13" t="s">
        <v>32</v>
      </c>
      <c r="AX189" s="13" t="s">
        <v>84</v>
      </c>
      <c r="AY189" s="244" t="s">
        <v>131</v>
      </c>
    </row>
    <row r="190" s="2" customFormat="1" ht="24.15" customHeight="1">
      <c r="A190" s="38"/>
      <c r="B190" s="39"/>
      <c r="C190" s="219" t="s">
        <v>338</v>
      </c>
      <c r="D190" s="219" t="s">
        <v>134</v>
      </c>
      <c r="E190" s="220" t="s">
        <v>339</v>
      </c>
      <c r="F190" s="221" t="s">
        <v>340</v>
      </c>
      <c r="G190" s="222" t="s">
        <v>287</v>
      </c>
      <c r="H190" s="223">
        <v>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0.00018000000000000001</v>
      </c>
      <c r="R190" s="229">
        <f>Q190*H190</f>
        <v>0.00018000000000000001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146</v>
      </c>
      <c r="AT190" s="231" t="s">
        <v>134</v>
      </c>
      <c r="AU190" s="231" t="s">
        <v>86</v>
      </c>
      <c r="AY190" s="17" t="s">
        <v>131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146</v>
      </c>
      <c r="BM190" s="231" t="s">
        <v>341</v>
      </c>
    </row>
    <row r="191" s="13" customFormat="1">
      <c r="A191" s="13"/>
      <c r="B191" s="233"/>
      <c r="C191" s="234"/>
      <c r="D191" s="235" t="s">
        <v>140</v>
      </c>
      <c r="E191" s="236" t="s">
        <v>1</v>
      </c>
      <c r="F191" s="237" t="s">
        <v>84</v>
      </c>
      <c r="G191" s="234"/>
      <c r="H191" s="238">
        <v>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140</v>
      </c>
      <c r="AU191" s="244" t="s">
        <v>86</v>
      </c>
      <c r="AV191" s="13" t="s">
        <v>86</v>
      </c>
      <c r="AW191" s="13" t="s">
        <v>32</v>
      </c>
      <c r="AX191" s="13" t="s">
        <v>84</v>
      </c>
      <c r="AY191" s="244" t="s">
        <v>131</v>
      </c>
    </row>
    <row r="192" s="2" customFormat="1" ht="24.15" customHeight="1">
      <c r="A192" s="38"/>
      <c r="B192" s="39"/>
      <c r="C192" s="219" t="s">
        <v>342</v>
      </c>
      <c r="D192" s="219" t="s">
        <v>134</v>
      </c>
      <c r="E192" s="220" t="s">
        <v>343</v>
      </c>
      <c r="F192" s="221" t="s">
        <v>344</v>
      </c>
      <c r="G192" s="222" t="s">
        <v>287</v>
      </c>
      <c r="H192" s="223">
        <v>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0.00036000000000000002</v>
      </c>
      <c r="R192" s="229">
        <f>Q192*H192</f>
        <v>0.00036000000000000002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146</v>
      </c>
      <c r="AT192" s="231" t="s">
        <v>134</v>
      </c>
      <c r="AU192" s="231" t="s">
        <v>86</v>
      </c>
      <c r="AY192" s="17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146</v>
      </c>
      <c r="BM192" s="231" t="s">
        <v>345</v>
      </c>
    </row>
    <row r="193" s="13" customFormat="1">
      <c r="A193" s="13"/>
      <c r="B193" s="233"/>
      <c r="C193" s="234"/>
      <c r="D193" s="235" t="s">
        <v>140</v>
      </c>
      <c r="E193" s="236" t="s">
        <v>1</v>
      </c>
      <c r="F193" s="237" t="s">
        <v>84</v>
      </c>
      <c r="G193" s="234"/>
      <c r="H193" s="238">
        <v>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140</v>
      </c>
      <c r="AU193" s="244" t="s">
        <v>86</v>
      </c>
      <c r="AV193" s="13" t="s">
        <v>86</v>
      </c>
      <c r="AW193" s="13" t="s">
        <v>32</v>
      </c>
      <c r="AX193" s="13" t="s">
        <v>84</v>
      </c>
      <c r="AY193" s="244" t="s">
        <v>131</v>
      </c>
    </row>
    <row r="194" s="2" customFormat="1" ht="62.7" customHeight="1">
      <c r="A194" s="38"/>
      <c r="B194" s="39"/>
      <c r="C194" s="219" t="s">
        <v>346</v>
      </c>
      <c r="D194" s="219" t="s">
        <v>134</v>
      </c>
      <c r="E194" s="220" t="s">
        <v>347</v>
      </c>
      <c r="F194" s="221" t="s">
        <v>348</v>
      </c>
      <c r="G194" s="222" t="s">
        <v>258</v>
      </c>
      <c r="H194" s="223">
        <v>55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0.26000000000000001</v>
      </c>
      <c r="T194" s="230">
        <f>S194*H194</f>
        <v>14.300000000000001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146</v>
      </c>
      <c r="AT194" s="231" t="s">
        <v>134</v>
      </c>
      <c r="AU194" s="231" t="s">
        <v>86</v>
      </c>
      <c r="AY194" s="17" t="s">
        <v>131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146</v>
      </c>
      <c r="BM194" s="231" t="s">
        <v>349</v>
      </c>
    </row>
    <row r="195" s="13" customFormat="1">
      <c r="A195" s="13"/>
      <c r="B195" s="233"/>
      <c r="C195" s="234"/>
      <c r="D195" s="235" t="s">
        <v>140</v>
      </c>
      <c r="E195" s="236" t="s">
        <v>1</v>
      </c>
      <c r="F195" s="237" t="s">
        <v>350</v>
      </c>
      <c r="G195" s="234"/>
      <c r="H195" s="238">
        <v>55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140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131</v>
      </c>
    </row>
    <row r="196" s="2" customFormat="1" ht="62.7" customHeight="1">
      <c r="A196" s="38"/>
      <c r="B196" s="39"/>
      <c r="C196" s="219" t="s">
        <v>351</v>
      </c>
      <c r="D196" s="219" t="s">
        <v>134</v>
      </c>
      <c r="E196" s="220" t="s">
        <v>352</v>
      </c>
      <c r="F196" s="221" t="s">
        <v>353</v>
      </c>
      <c r="G196" s="222" t="s">
        <v>258</v>
      </c>
      <c r="H196" s="223">
        <v>12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0.22500000000000001</v>
      </c>
      <c r="T196" s="230">
        <f>S196*H196</f>
        <v>2.7000000000000002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146</v>
      </c>
      <c r="AT196" s="231" t="s">
        <v>134</v>
      </c>
      <c r="AU196" s="231" t="s">
        <v>86</v>
      </c>
      <c r="AY196" s="17" t="s">
        <v>131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146</v>
      </c>
      <c r="BM196" s="231" t="s">
        <v>354</v>
      </c>
    </row>
    <row r="197" s="13" customFormat="1">
      <c r="A197" s="13"/>
      <c r="B197" s="233"/>
      <c r="C197" s="234"/>
      <c r="D197" s="235" t="s">
        <v>140</v>
      </c>
      <c r="E197" s="236" t="s">
        <v>1</v>
      </c>
      <c r="F197" s="237" t="s">
        <v>8</v>
      </c>
      <c r="G197" s="234"/>
      <c r="H197" s="238">
        <v>12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140</v>
      </c>
      <c r="AU197" s="244" t="s">
        <v>86</v>
      </c>
      <c r="AV197" s="13" t="s">
        <v>86</v>
      </c>
      <c r="AW197" s="13" t="s">
        <v>32</v>
      </c>
      <c r="AX197" s="13" t="s">
        <v>84</v>
      </c>
      <c r="AY197" s="244" t="s">
        <v>131</v>
      </c>
    </row>
    <row r="198" s="2" customFormat="1" ht="66.75" customHeight="1">
      <c r="A198" s="38"/>
      <c r="B198" s="39"/>
      <c r="C198" s="219" t="s">
        <v>284</v>
      </c>
      <c r="D198" s="219" t="s">
        <v>134</v>
      </c>
      <c r="E198" s="220" t="s">
        <v>355</v>
      </c>
      <c r="F198" s="221" t="s">
        <v>356</v>
      </c>
      <c r="G198" s="222" t="s">
        <v>258</v>
      </c>
      <c r="H198" s="223">
        <v>217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0.28999999999999998</v>
      </c>
      <c r="T198" s="230">
        <f>S198*H198</f>
        <v>62.929999999999993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146</v>
      </c>
      <c r="AT198" s="231" t="s">
        <v>134</v>
      </c>
      <c r="AU198" s="231" t="s">
        <v>86</v>
      </c>
      <c r="AY198" s="17" t="s">
        <v>131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146</v>
      </c>
      <c r="BM198" s="231" t="s">
        <v>357</v>
      </c>
    </row>
    <row r="199" s="13" customFormat="1">
      <c r="A199" s="13"/>
      <c r="B199" s="233"/>
      <c r="C199" s="234"/>
      <c r="D199" s="235" t="s">
        <v>140</v>
      </c>
      <c r="E199" s="236" t="s">
        <v>1</v>
      </c>
      <c r="F199" s="237" t="s">
        <v>358</v>
      </c>
      <c r="G199" s="234"/>
      <c r="H199" s="238">
        <v>217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140</v>
      </c>
      <c r="AU199" s="244" t="s">
        <v>86</v>
      </c>
      <c r="AV199" s="13" t="s">
        <v>86</v>
      </c>
      <c r="AW199" s="13" t="s">
        <v>32</v>
      </c>
      <c r="AX199" s="13" t="s">
        <v>84</v>
      </c>
      <c r="AY199" s="244" t="s">
        <v>131</v>
      </c>
    </row>
    <row r="200" s="2" customFormat="1" ht="66.75" customHeight="1">
      <c r="A200" s="38"/>
      <c r="B200" s="39"/>
      <c r="C200" s="219" t="s">
        <v>359</v>
      </c>
      <c r="D200" s="219" t="s">
        <v>134</v>
      </c>
      <c r="E200" s="220" t="s">
        <v>360</v>
      </c>
      <c r="F200" s="221" t="s">
        <v>361</v>
      </c>
      <c r="G200" s="222" t="s">
        <v>258</v>
      </c>
      <c r="H200" s="223">
        <v>12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0.44</v>
      </c>
      <c r="T200" s="230">
        <f>S200*H200</f>
        <v>5.2800000000000002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146</v>
      </c>
      <c r="AT200" s="231" t="s">
        <v>134</v>
      </c>
      <c r="AU200" s="231" t="s">
        <v>86</v>
      </c>
      <c r="AY200" s="17" t="s">
        <v>131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146</v>
      </c>
      <c r="BM200" s="231" t="s">
        <v>362</v>
      </c>
    </row>
    <row r="201" s="13" customFormat="1">
      <c r="A201" s="13"/>
      <c r="B201" s="233"/>
      <c r="C201" s="234"/>
      <c r="D201" s="235" t="s">
        <v>140</v>
      </c>
      <c r="E201" s="236" t="s">
        <v>1</v>
      </c>
      <c r="F201" s="237" t="s">
        <v>8</v>
      </c>
      <c r="G201" s="234"/>
      <c r="H201" s="238">
        <v>12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140</v>
      </c>
      <c r="AU201" s="244" t="s">
        <v>86</v>
      </c>
      <c r="AV201" s="13" t="s">
        <v>86</v>
      </c>
      <c r="AW201" s="13" t="s">
        <v>32</v>
      </c>
      <c r="AX201" s="13" t="s">
        <v>84</v>
      </c>
      <c r="AY201" s="244" t="s">
        <v>131</v>
      </c>
    </row>
    <row r="202" s="2" customFormat="1" ht="62.7" customHeight="1">
      <c r="A202" s="38"/>
      <c r="B202" s="39"/>
      <c r="C202" s="219" t="s">
        <v>363</v>
      </c>
      <c r="D202" s="219" t="s">
        <v>134</v>
      </c>
      <c r="E202" s="220" t="s">
        <v>364</v>
      </c>
      <c r="F202" s="221" t="s">
        <v>365</v>
      </c>
      <c r="G202" s="222" t="s">
        <v>258</v>
      </c>
      <c r="H202" s="223">
        <v>2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0.32500000000000001</v>
      </c>
      <c r="T202" s="230">
        <f>S202*H202</f>
        <v>0.65000000000000002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146</v>
      </c>
      <c r="AT202" s="231" t="s">
        <v>134</v>
      </c>
      <c r="AU202" s="231" t="s">
        <v>86</v>
      </c>
      <c r="AY202" s="17" t="s">
        <v>131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146</v>
      </c>
      <c r="BM202" s="231" t="s">
        <v>366</v>
      </c>
    </row>
    <row r="203" s="13" customFormat="1">
      <c r="A203" s="13"/>
      <c r="B203" s="233"/>
      <c r="C203" s="234"/>
      <c r="D203" s="235" t="s">
        <v>140</v>
      </c>
      <c r="E203" s="236" t="s">
        <v>1</v>
      </c>
      <c r="F203" s="237" t="s">
        <v>86</v>
      </c>
      <c r="G203" s="234"/>
      <c r="H203" s="238">
        <v>2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140</v>
      </c>
      <c r="AU203" s="244" t="s">
        <v>86</v>
      </c>
      <c r="AV203" s="13" t="s">
        <v>86</v>
      </c>
      <c r="AW203" s="13" t="s">
        <v>32</v>
      </c>
      <c r="AX203" s="13" t="s">
        <v>84</v>
      </c>
      <c r="AY203" s="244" t="s">
        <v>131</v>
      </c>
    </row>
    <row r="204" s="2" customFormat="1" ht="66.75" customHeight="1">
      <c r="A204" s="38"/>
      <c r="B204" s="39"/>
      <c r="C204" s="219" t="s">
        <v>367</v>
      </c>
      <c r="D204" s="219" t="s">
        <v>134</v>
      </c>
      <c r="E204" s="220" t="s">
        <v>368</v>
      </c>
      <c r="F204" s="221" t="s">
        <v>369</v>
      </c>
      <c r="G204" s="222" t="s">
        <v>258</v>
      </c>
      <c r="H204" s="223">
        <v>190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0.63</v>
      </c>
      <c r="T204" s="230">
        <f>S204*H204</f>
        <v>119.7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146</v>
      </c>
      <c r="AT204" s="231" t="s">
        <v>134</v>
      </c>
      <c r="AU204" s="231" t="s">
        <v>86</v>
      </c>
      <c r="AY204" s="17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146</v>
      </c>
      <c r="BM204" s="231" t="s">
        <v>370</v>
      </c>
    </row>
    <row r="205" s="13" customFormat="1">
      <c r="A205" s="13"/>
      <c r="B205" s="233"/>
      <c r="C205" s="234"/>
      <c r="D205" s="235" t="s">
        <v>140</v>
      </c>
      <c r="E205" s="236" t="s">
        <v>1</v>
      </c>
      <c r="F205" s="237" t="s">
        <v>371</v>
      </c>
      <c r="G205" s="234"/>
      <c r="H205" s="238">
        <v>190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140</v>
      </c>
      <c r="AU205" s="244" t="s">
        <v>86</v>
      </c>
      <c r="AV205" s="13" t="s">
        <v>86</v>
      </c>
      <c r="AW205" s="13" t="s">
        <v>32</v>
      </c>
      <c r="AX205" s="13" t="s">
        <v>84</v>
      </c>
      <c r="AY205" s="244" t="s">
        <v>131</v>
      </c>
    </row>
    <row r="206" s="2" customFormat="1" ht="49.05" customHeight="1">
      <c r="A206" s="38"/>
      <c r="B206" s="39"/>
      <c r="C206" s="219" t="s">
        <v>372</v>
      </c>
      <c r="D206" s="219" t="s">
        <v>134</v>
      </c>
      <c r="E206" s="220" t="s">
        <v>373</v>
      </c>
      <c r="F206" s="221" t="s">
        <v>374</v>
      </c>
      <c r="G206" s="222" t="s">
        <v>258</v>
      </c>
      <c r="H206" s="223">
        <v>402.5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5.0000000000000002E-05</v>
      </c>
      <c r="R206" s="229">
        <f>Q206*H206</f>
        <v>0.020125000000000001</v>
      </c>
      <c r="S206" s="229">
        <v>0.128</v>
      </c>
      <c r="T206" s="230">
        <f>S206*H206</f>
        <v>51.520000000000003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146</v>
      </c>
      <c r="AT206" s="231" t="s">
        <v>134</v>
      </c>
      <c r="AU206" s="231" t="s">
        <v>86</v>
      </c>
      <c r="AY206" s="17" t="s">
        <v>131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146</v>
      </c>
      <c r="BM206" s="231" t="s">
        <v>375</v>
      </c>
    </row>
    <row r="207" s="14" customFormat="1">
      <c r="A207" s="14"/>
      <c r="B207" s="245"/>
      <c r="C207" s="246"/>
      <c r="D207" s="235" t="s">
        <v>140</v>
      </c>
      <c r="E207" s="247" t="s">
        <v>1</v>
      </c>
      <c r="F207" s="248" t="s">
        <v>376</v>
      </c>
      <c r="G207" s="246"/>
      <c r="H207" s="247" t="s">
        <v>1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140</v>
      </c>
      <c r="AU207" s="254" t="s">
        <v>86</v>
      </c>
      <c r="AV207" s="14" t="s">
        <v>84</v>
      </c>
      <c r="AW207" s="14" t="s">
        <v>32</v>
      </c>
      <c r="AX207" s="14" t="s">
        <v>76</v>
      </c>
      <c r="AY207" s="254" t="s">
        <v>131</v>
      </c>
    </row>
    <row r="208" s="13" customFormat="1">
      <c r="A208" s="13"/>
      <c r="B208" s="233"/>
      <c r="C208" s="234"/>
      <c r="D208" s="235" t="s">
        <v>140</v>
      </c>
      <c r="E208" s="236" t="s">
        <v>1</v>
      </c>
      <c r="F208" s="237" t="s">
        <v>377</v>
      </c>
      <c r="G208" s="234"/>
      <c r="H208" s="238">
        <v>2.5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140</v>
      </c>
      <c r="AU208" s="244" t="s">
        <v>86</v>
      </c>
      <c r="AV208" s="13" t="s">
        <v>86</v>
      </c>
      <c r="AW208" s="13" t="s">
        <v>32</v>
      </c>
      <c r="AX208" s="13" t="s">
        <v>76</v>
      </c>
      <c r="AY208" s="244" t="s">
        <v>131</v>
      </c>
    </row>
    <row r="209" s="14" customFormat="1">
      <c r="A209" s="14"/>
      <c r="B209" s="245"/>
      <c r="C209" s="246"/>
      <c r="D209" s="235" t="s">
        <v>140</v>
      </c>
      <c r="E209" s="247" t="s">
        <v>1</v>
      </c>
      <c r="F209" s="248" t="s">
        <v>378</v>
      </c>
      <c r="G209" s="246"/>
      <c r="H209" s="247" t="s">
        <v>1</v>
      </c>
      <c r="I209" s="249"/>
      <c r="J209" s="246"/>
      <c r="K209" s="246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140</v>
      </c>
      <c r="AU209" s="254" t="s">
        <v>86</v>
      </c>
      <c r="AV209" s="14" t="s">
        <v>84</v>
      </c>
      <c r="AW209" s="14" t="s">
        <v>32</v>
      </c>
      <c r="AX209" s="14" t="s">
        <v>76</v>
      </c>
      <c r="AY209" s="254" t="s">
        <v>131</v>
      </c>
    </row>
    <row r="210" s="13" customFormat="1">
      <c r="A210" s="13"/>
      <c r="B210" s="233"/>
      <c r="C210" s="234"/>
      <c r="D210" s="235" t="s">
        <v>140</v>
      </c>
      <c r="E210" s="236" t="s">
        <v>1</v>
      </c>
      <c r="F210" s="237" t="s">
        <v>379</v>
      </c>
      <c r="G210" s="234"/>
      <c r="H210" s="238">
        <v>400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140</v>
      </c>
      <c r="AU210" s="244" t="s">
        <v>86</v>
      </c>
      <c r="AV210" s="13" t="s">
        <v>86</v>
      </c>
      <c r="AW210" s="13" t="s">
        <v>32</v>
      </c>
      <c r="AX210" s="13" t="s">
        <v>76</v>
      </c>
      <c r="AY210" s="244" t="s">
        <v>131</v>
      </c>
    </row>
    <row r="211" s="15" customFormat="1">
      <c r="A211" s="15"/>
      <c r="B211" s="258"/>
      <c r="C211" s="259"/>
      <c r="D211" s="235" t="s">
        <v>140</v>
      </c>
      <c r="E211" s="260" t="s">
        <v>1</v>
      </c>
      <c r="F211" s="261" t="s">
        <v>246</v>
      </c>
      <c r="G211" s="259"/>
      <c r="H211" s="262">
        <v>402.5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140</v>
      </c>
      <c r="AU211" s="268" t="s">
        <v>86</v>
      </c>
      <c r="AV211" s="15" t="s">
        <v>146</v>
      </c>
      <c r="AW211" s="15" t="s">
        <v>32</v>
      </c>
      <c r="AX211" s="15" t="s">
        <v>84</v>
      </c>
      <c r="AY211" s="268" t="s">
        <v>131</v>
      </c>
    </row>
    <row r="212" s="2" customFormat="1" ht="49.05" customHeight="1">
      <c r="A212" s="38"/>
      <c r="B212" s="39"/>
      <c r="C212" s="219" t="s">
        <v>380</v>
      </c>
      <c r="D212" s="219" t="s">
        <v>134</v>
      </c>
      <c r="E212" s="220" t="s">
        <v>381</v>
      </c>
      <c r="F212" s="221" t="s">
        <v>382</v>
      </c>
      <c r="G212" s="222" t="s">
        <v>383</v>
      </c>
      <c r="H212" s="223">
        <v>80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0.20499999999999999</v>
      </c>
      <c r="T212" s="230">
        <f>S212*H212</f>
        <v>16.399999999999999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146</v>
      </c>
      <c r="AT212" s="231" t="s">
        <v>134</v>
      </c>
      <c r="AU212" s="231" t="s">
        <v>86</v>
      </c>
      <c r="AY212" s="17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146</v>
      </c>
      <c r="BM212" s="231" t="s">
        <v>384</v>
      </c>
    </row>
    <row r="213" s="13" customFormat="1">
      <c r="A213" s="13"/>
      <c r="B213" s="233"/>
      <c r="C213" s="234"/>
      <c r="D213" s="235" t="s">
        <v>140</v>
      </c>
      <c r="E213" s="236" t="s">
        <v>1</v>
      </c>
      <c r="F213" s="237" t="s">
        <v>385</v>
      </c>
      <c r="G213" s="234"/>
      <c r="H213" s="238">
        <v>80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140</v>
      </c>
      <c r="AU213" s="244" t="s">
        <v>86</v>
      </c>
      <c r="AV213" s="13" t="s">
        <v>86</v>
      </c>
      <c r="AW213" s="13" t="s">
        <v>32</v>
      </c>
      <c r="AX213" s="13" t="s">
        <v>84</v>
      </c>
      <c r="AY213" s="244" t="s">
        <v>131</v>
      </c>
    </row>
    <row r="214" s="2" customFormat="1" ht="24.15" customHeight="1">
      <c r="A214" s="38"/>
      <c r="B214" s="39"/>
      <c r="C214" s="219" t="s">
        <v>386</v>
      </c>
      <c r="D214" s="219" t="s">
        <v>134</v>
      </c>
      <c r="E214" s="220" t="s">
        <v>387</v>
      </c>
      <c r="F214" s="221" t="s">
        <v>388</v>
      </c>
      <c r="G214" s="222" t="s">
        <v>383</v>
      </c>
      <c r="H214" s="223">
        <v>36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146</v>
      </c>
      <c r="AT214" s="231" t="s">
        <v>134</v>
      </c>
      <c r="AU214" s="231" t="s">
        <v>86</v>
      </c>
      <c r="AY214" s="17" t="s">
        <v>131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146</v>
      </c>
      <c r="BM214" s="231" t="s">
        <v>389</v>
      </c>
    </row>
    <row r="215" s="13" customFormat="1">
      <c r="A215" s="13"/>
      <c r="B215" s="233"/>
      <c r="C215" s="234"/>
      <c r="D215" s="235" t="s">
        <v>140</v>
      </c>
      <c r="E215" s="236" t="s">
        <v>1</v>
      </c>
      <c r="F215" s="237" t="s">
        <v>390</v>
      </c>
      <c r="G215" s="234"/>
      <c r="H215" s="238">
        <v>36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140</v>
      </c>
      <c r="AU215" s="244" t="s">
        <v>86</v>
      </c>
      <c r="AV215" s="13" t="s">
        <v>86</v>
      </c>
      <c r="AW215" s="13" t="s">
        <v>32</v>
      </c>
      <c r="AX215" s="13" t="s">
        <v>84</v>
      </c>
      <c r="AY215" s="244" t="s">
        <v>131</v>
      </c>
    </row>
    <row r="216" s="2" customFormat="1" ht="24.15" customHeight="1">
      <c r="A216" s="38"/>
      <c r="B216" s="39"/>
      <c r="C216" s="219" t="s">
        <v>391</v>
      </c>
      <c r="D216" s="219" t="s">
        <v>134</v>
      </c>
      <c r="E216" s="220" t="s">
        <v>392</v>
      </c>
      <c r="F216" s="221" t="s">
        <v>393</v>
      </c>
      <c r="G216" s="222" t="s">
        <v>383</v>
      </c>
      <c r="H216" s="223">
        <v>29.5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0.00011</v>
      </c>
      <c r="R216" s="229">
        <f>Q216*H216</f>
        <v>0.0032450000000000001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146</v>
      </c>
      <c r="AT216" s="231" t="s">
        <v>134</v>
      </c>
      <c r="AU216" s="231" t="s">
        <v>86</v>
      </c>
      <c r="AY216" s="17" t="s">
        <v>131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146</v>
      </c>
      <c r="BM216" s="231" t="s">
        <v>394</v>
      </c>
    </row>
    <row r="217" s="13" customFormat="1">
      <c r="A217" s="13"/>
      <c r="B217" s="233"/>
      <c r="C217" s="234"/>
      <c r="D217" s="235" t="s">
        <v>140</v>
      </c>
      <c r="E217" s="236" t="s">
        <v>1</v>
      </c>
      <c r="F217" s="237" t="s">
        <v>395</v>
      </c>
      <c r="G217" s="234"/>
      <c r="H217" s="238">
        <v>29.5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140</v>
      </c>
      <c r="AU217" s="244" t="s">
        <v>86</v>
      </c>
      <c r="AV217" s="13" t="s">
        <v>86</v>
      </c>
      <c r="AW217" s="13" t="s">
        <v>32</v>
      </c>
      <c r="AX217" s="13" t="s">
        <v>84</v>
      </c>
      <c r="AY217" s="244" t="s">
        <v>131</v>
      </c>
    </row>
    <row r="218" s="2" customFormat="1" ht="66.75" customHeight="1">
      <c r="A218" s="38"/>
      <c r="B218" s="39"/>
      <c r="C218" s="219" t="s">
        <v>396</v>
      </c>
      <c r="D218" s="219" t="s">
        <v>134</v>
      </c>
      <c r="E218" s="220" t="s">
        <v>397</v>
      </c>
      <c r="F218" s="221" t="s">
        <v>398</v>
      </c>
      <c r="G218" s="222" t="s">
        <v>383</v>
      </c>
      <c r="H218" s="223">
        <v>80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146</v>
      </c>
      <c r="AT218" s="231" t="s">
        <v>134</v>
      </c>
      <c r="AU218" s="231" t="s">
        <v>86</v>
      </c>
      <c r="AY218" s="17" t="s">
        <v>131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146</v>
      </c>
      <c r="BM218" s="231" t="s">
        <v>399</v>
      </c>
    </row>
    <row r="219" s="13" customFormat="1">
      <c r="A219" s="13"/>
      <c r="B219" s="233"/>
      <c r="C219" s="234"/>
      <c r="D219" s="235" t="s">
        <v>140</v>
      </c>
      <c r="E219" s="236" t="s">
        <v>1</v>
      </c>
      <c r="F219" s="237" t="s">
        <v>385</v>
      </c>
      <c r="G219" s="234"/>
      <c r="H219" s="238">
        <v>80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140</v>
      </c>
      <c r="AU219" s="244" t="s">
        <v>86</v>
      </c>
      <c r="AV219" s="13" t="s">
        <v>86</v>
      </c>
      <c r="AW219" s="13" t="s">
        <v>32</v>
      </c>
      <c r="AX219" s="13" t="s">
        <v>84</v>
      </c>
      <c r="AY219" s="244" t="s">
        <v>131</v>
      </c>
    </row>
    <row r="220" s="2" customFormat="1" ht="66.75" customHeight="1">
      <c r="A220" s="38"/>
      <c r="B220" s="39"/>
      <c r="C220" s="219" t="s">
        <v>400</v>
      </c>
      <c r="D220" s="219" t="s">
        <v>134</v>
      </c>
      <c r="E220" s="220" t="s">
        <v>401</v>
      </c>
      <c r="F220" s="221" t="s">
        <v>402</v>
      </c>
      <c r="G220" s="222" t="s">
        <v>258</v>
      </c>
      <c r="H220" s="223">
        <v>12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146</v>
      </c>
      <c r="AT220" s="231" t="s">
        <v>134</v>
      </c>
      <c r="AU220" s="231" t="s">
        <v>86</v>
      </c>
      <c r="AY220" s="17" t="s">
        <v>131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146</v>
      </c>
      <c r="BM220" s="231" t="s">
        <v>403</v>
      </c>
    </row>
    <row r="221" s="14" customFormat="1">
      <c r="A221" s="14"/>
      <c r="B221" s="245"/>
      <c r="C221" s="246"/>
      <c r="D221" s="235" t="s">
        <v>140</v>
      </c>
      <c r="E221" s="247" t="s">
        <v>1</v>
      </c>
      <c r="F221" s="248" t="s">
        <v>404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140</v>
      </c>
      <c r="AU221" s="254" t="s">
        <v>86</v>
      </c>
      <c r="AV221" s="14" t="s">
        <v>84</v>
      </c>
      <c r="AW221" s="14" t="s">
        <v>32</v>
      </c>
      <c r="AX221" s="14" t="s">
        <v>76</v>
      </c>
      <c r="AY221" s="254" t="s">
        <v>131</v>
      </c>
    </row>
    <row r="222" s="13" customFormat="1">
      <c r="A222" s="13"/>
      <c r="B222" s="233"/>
      <c r="C222" s="234"/>
      <c r="D222" s="235" t="s">
        <v>140</v>
      </c>
      <c r="E222" s="236" t="s">
        <v>1</v>
      </c>
      <c r="F222" s="237" t="s">
        <v>8</v>
      </c>
      <c r="G222" s="234"/>
      <c r="H222" s="238">
        <v>12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140</v>
      </c>
      <c r="AU222" s="244" t="s">
        <v>86</v>
      </c>
      <c r="AV222" s="13" t="s">
        <v>86</v>
      </c>
      <c r="AW222" s="13" t="s">
        <v>32</v>
      </c>
      <c r="AX222" s="13" t="s">
        <v>84</v>
      </c>
      <c r="AY222" s="244" t="s">
        <v>131</v>
      </c>
    </row>
    <row r="223" s="2" customFormat="1" ht="55.5" customHeight="1">
      <c r="A223" s="38"/>
      <c r="B223" s="39"/>
      <c r="C223" s="219" t="s">
        <v>405</v>
      </c>
      <c r="D223" s="219" t="s">
        <v>134</v>
      </c>
      <c r="E223" s="220" t="s">
        <v>406</v>
      </c>
      <c r="F223" s="221" t="s">
        <v>407</v>
      </c>
      <c r="G223" s="222" t="s">
        <v>258</v>
      </c>
      <c r="H223" s="223">
        <v>55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41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146</v>
      </c>
      <c r="AT223" s="231" t="s">
        <v>134</v>
      </c>
      <c r="AU223" s="231" t="s">
        <v>86</v>
      </c>
      <c r="AY223" s="17" t="s">
        <v>131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146</v>
      </c>
      <c r="BM223" s="231" t="s">
        <v>408</v>
      </c>
    </row>
    <row r="224" s="13" customFormat="1">
      <c r="A224" s="13"/>
      <c r="B224" s="233"/>
      <c r="C224" s="234"/>
      <c r="D224" s="235" t="s">
        <v>140</v>
      </c>
      <c r="E224" s="236" t="s">
        <v>1</v>
      </c>
      <c r="F224" s="237" t="s">
        <v>350</v>
      </c>
      <c r="G224" s="234"/>
      <c r="H224" s="238">
        <v>55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140</v>
      </c>
      <c r="AU224" s="244" t="s">
        <v>86</v>
      </c>
      <c r="AV224" s="13" t="s">
        <v>86</v>
      </c>
      <c r="AW224" s="13" t="s">
        <v>32</v>
      </c>
      <c r="AX224" s="13" t="s">
        <v>84</v>
      </c>
      <c r="AY224" s="244" t="s">
        <v>131</v>
      </c>
    </row>
    <row r="225" s="12" customFormat="1" ht="22.8" customHeight="1">
      <c r="A225" s="12"/>
      <c r="B225" s="203"/>
      <c r="C225" s="204"/>
      <c r="D225" s="205" t="s">
        <v>75</v>
      </c>
      <c r="E225" s="217" t="s">
        <v>313</v>
      </c>
      <c r="F225" s="217" t="s">
        <v>409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SUM(P226:P342)</f>
        <v>0</v>
      </c>
      <c r="Q225" s="211"/>
      <c r="R225" s="212">
        <f>SUM(R226:R342)</f>
        <v>0.66662999999999994</v>
      </c>
      <c r="S225" s="211"/>
      <c r="T225" s="213">
        <f>SUM(T226:T342)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84</v>
      </c>
      <c r="AT225" s="215" t="s">
        <v>75</v>
      </c>
      <c r="AU225" s="215" t="s">
        <v>84</v>
      </c>
      <c r="AY225" s="214" t="s">
        <v>131</v>
      </c>
      <c r="BK225" s="216">
        <f>SUM(BK226:BK342)</f>
        <v>0</v>
      </c>
    </row>
    <row r="226" s="2" customFormat="1" ht="37.8" customHeight="1">
      <c r="A226" s="38"/>
      <c r="B226" s="39"/>
      <c r="C226" s="219" t="s">
        <v>410</v>
      </c>
      <c r="D226" s="219" t="s">
        <v>134</v>
      </c>
      <c r="E226" s="220" t="s">
        <v>411</v>
      </c>
      <c r="F226" s="221" t="s">
        <v>412</v>
      </c>
      <c r="G226" s="222" t="s">
        <v>237</v>
      </c>
      <c r="H226" s="223">
        <v>14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146</v>
      </c>
      <c r="AT226" s="231" t="s">
        <v>134</v>
      </c>
      <c r="AU226" s="231" t="s">
        <v>86</v>
      </c>
      <c r="AY226" s="17" t="s">
        <v>131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146</v>
      </c>
      <c r="BM226" s="231" t="s">
        <v>413</v>
      </c>
    </row>
    <row r="227" s="14" customFormat="1">
      <c r="A227" s="14"/>
      <c r="B227" s="245"/>
      <c r="C227" s="246"/>
      <c r="D227" s="235" t="s">
        <v>140</v>
      </c>
      <c r="E227" s="247" t="s">
        <v>1</v>
      </c>
      <c r="F227" s="248" t="s">
        <v>414</v>
      </c>
      <c r="G227" s="246"/>
      <c r="H227" s="247" t="s">
        <v>1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140</v>
      </c>
      <c r="AU227" s="254" t="s">
        <v>86</v>
      </c>
      <c r="AV227" s="14" t="s">
        <v>84</v>
      </c>
      <c r="AW227" s="14" t="s">
        <v>32</v>
      </c>
      <c r="AX227" s="14" t="s">
        <v>76</v>
      </c>
      <c r="AY227" s="254" t="s">
        <v>131</v>
      </c>
    </row>
    <row r="228" s="13" customFormat="1">
      <c r="A228" s="13"/>
      <c r="B228" s="233"/>
      <c r="C228" s="234"/>
      <c r="D228" s="235" t="s">
        <v>140</v>
      </c>
      <c r="E228" s="236" t="s">
        <v>1</v>
      </c>
      <c r="F228" s="237" t="s">
        <v>201</v>
      </c>
      <c r="G228" s="234"/>
      <c r="H228" s="238">
        <v>14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140</v>
      </c>
      <c r="AU228" s="244" t="s">
        <v>86</v>
      </c>
      <c r="AV228" s="13" t="s">
        <v>86</v>
      </c>
      <c r="AW228" s="13" t="s">
        <v>32</v>
      </c>
      <c r="AX228" s="13" t="s">
        <v>84</v>
      </c>
      <c r="AY228" s="244" t="s">
        <v>131</v>
      </c>
    </row>
    <row r="229" s="2" customFormat="1" ht="24.15" customHeight="1">
      <c r="A229" s="38"/>
      <c r="B229" s="39"/>
      <c r="C229" s="219" t="s">
        <v>415</v>
      </c>
      <c r="D229" s="219" t="s">
        <v>134</v>
      </c>
      <c r="E229" s="220" t="s">
        <v>416</v>
      </c>
      <c r="F229" s="221" t="s">
        <v>417</v>
      </c>
      <c r="G229" s="222" t="s">
        <v>237</v>
      </c>
      <c r="H229" s="223">
        <v>14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146</v>
      </c>
      <c r="AT229" s="231" t="s">
        <v>134</v>
      </c>
      <c r="AU229" s="231" t="s">
        <v>86</v>
      </c>
      <c r="AY229" s="17" t="s">
        <v>131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146</v>
      </c>
      <c r="BM229" s="231" t="s">
        <v>418</v>
      </c>
    </row>
    <row r="230" s="13" customFormat="1">
      <c r="A230" s="13"/>
      <c r="B230" s="233"/>
      <c r="C230" s="234"/>
      <c r="D230" s="235" t="s">
        <v>140</v>
      </c>
      <c r="E230" s="236" t="s">
        <v>1</v>
      </c>
      <c r="F230" s="237" t="s">
        <v>419</v>
      </c>
      <c r="G230" s="234"/>
      <c r="H230" s="238">
        <v>14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140</v>
      </c>
      <c r="AU230" s="244" t="s">
        <v>86</v>
      </c>
      <c r="AV230" s="13" t="s">
        <v>86</v>
      </c>
      <c r="AW230" s="13" t="s">
        <v>32</v>
      </c>
      <c r="AX230" s="13" t="s">
        <v>84</v>
      </c>
      <c r="AY230" s="244" t="s">
        <v>131</v>
      </c>
    </row>
    <row r="231" s="2" customFormat="1" ht="24.15" customHeight="1">
      <c r="A231" s="38"/>
      <c r="B231" s="39"/>
      <c r="C231" s="219" t="s">
        <v>420</v>
      </c>
      <c r="D231" s="219" t="s">
        <v>134</v>
      </c>
      <c r="E231" s="220" t="s">
        <v>421</v>
      </c>
      <c r="F231" s="221" t="s">
        <v>422</v>
      </c>
      <c r="G231" s="222" t="s">
        <v>237</v>
      </c>
      <c r="H231" s="223">
        <v>14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146</v>
      </c>
      <c r="AT231" s="231" t="s">
        <v>134</v>
      </c>
      <c r="AU231" s="231" t="s">
        <v>86</v>
      </c>
      <c r="AY231" s="17" t="s">
        <v>131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146</v>
      </c>
      <c r="BM231" s="231" t="s">
        <v>423</v>
      </c>
    </row>
    <row r="232" s="13" customFormat="1">
      <c r="A232" s="13"/>
      <c r="B232" s="233"/>
      <c r="C232" s="234"/>
      <c r="D232" s="235" t="s">
        <v>140</v>
      </c>
      <c r="E232" s="236" t="s">
        <v>1</v>
      </c>
      <c r="F232" s="237" t="s">
        <v>201</v>
      </c>
      <c r="G232" s="234"/>
      <c r="H232" s="238">
        <v>14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140</v>
      </c>
      <c r="AU232" s="244" t="s">
        <v>86</v>
      </c>
      <c r="AV232" s="13" t="s">
        <v>86</v>
      </c>
      <c r="AW232" s="13" t="s">
        <v>32</v>
      </c>
      <c r="AX232" s="13" t="s">
        <v>84</v>
      </c>
      <c r="AY232" s="244" t="s">
        <v>131</v>
      </c>
    </row>
    <row r="233" s="2" customFormat="1" ht="55.5" customHeight="1">
      <c r="A233" s="38"/>
      <c r="B233" s="39"/>
      <c r="C233" s="219" t="s">
        <v>424</v>
      </c>
      <c r="D233" s="219" t="s">
        <v>134</v>
      </c>
      <c r="E233" s="220" t="s">
        <v>425</v>
      </c>
      <c r="F233" s="221" t="s">
        <v>426</v>
      </c>
      <c r="G233" s="222" t="s">
        <v>258</v>
      </c>
      <c r="H233" s="223">
        <v>350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146</v>
      </c>
      <c r="AT233" s="231" t="s">
        <v>134</v>
      </c>
      <c r="AU233" s="231" t="s">
        <v>86</v>
      </c>
      <c r="AY233" s="17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146</v>
      </c>
      <c r="BM233" s="231" t="s">
        <v>427</v>
      </c>
    </row>
    <row r="234" s="13" customFormat="1">
      <c r="A234" s="13"/>
      <c r="B234" s="233"/>
      <c r="C234" s="234"/>
      <c r="D234" s="235" t="s">
        <v>140</v>
      </c>
      <c r="E234" s="236" t="s">
        <v>1</v>
      </c>
      <c r="F234" s="237" t="s">
        <v>428</v>
      </c>
      <c r="G234" s="234"/>
      <c r="H234" s="238">
        <v>350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140</v>
      </c>
      <c r="AU234" s="244" t="s">
        <v>86</v>
      </c>
      <c r="AV234" s="13" t="s">
        <v>86</v>
      </c>
      <c r="AW234" s="13" t="s">
        <v>32</v>
      </c>
      <c r="AX234" s="13" t="s">
        <v>84</v>
      </c>
      <c r="AY234" s="244" t="s">
        <v>131</v>
      </c>
    </row>
    <row r="235" s="2" customFormat="1" ht="55.5" customHeight="1">
      <c r="A235" s="38"/>
      <c r="B235" s="39"/>
      <c r="C235" s="219" t="s">
        <v>429</v>
      </c>
      <c r="D235" s="219" t="s">
        <v>134</v>
      </c>
      <c r="E235" s="220" t="s">
        <v>430</v>
      </c>
      <c r="F235" s="221" t="s">
        <v>431</v>
      </c>
      <c r="G235" s="222" t="s">
        <v>258</v>
      </c>
      <c r="H235" s="223">
        <v>70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146</v>
      </c>
      <c r="AT235" s="231" t="s">
        <v>134</v>
      </c>
      <c r="AU235" s="231" t="s">
        <v>86</v>
      </c>
      <c r="AY235" s="17" t="s">
        <v>131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146</v>
      </c>
      <c r="BM235" s="231" t="s">
        <v>432</v>
      </c>
    </row>
    <row r="236" s="13" customFormat="1">
      <c r="A236" s="13"/>
      <c r="B236" s="233"/>
      <c r="C236" s="234"/>
      <c r="D236" s="235" t="s">
        <v>140</v>
      </c>
      <c r="E236" s="236" t="s">
        <v>1</v>
      </c>
      <c r="F236" s="237" t="s">
        <v>264</v>
      </c>
      <c r="G236" s="234"/>
      <c r="H236" s="238">
        <v>70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140</v>
      </c>
      <c r="AU236" s="244" t="s">
        <v>86</v>
      </c>
      <c r="AV236" s="13" t="s">
        <v>86</v>
      </c>
      <c r="AW236" s="13" t="s">
        <v>32</v>
      </c>
      <c r="AX236" s="13" t="s">
        <v>84</v>
      </c>
      <c r="AY236" s="244" t="s">
        <v>131</v>
      </c>
    </row>
    <row r="237" s="2" customFormat="1" ht="37.8" customHeight="1">
      <c r="A237" s="38"/>
      <c r="B237" s="39"/>
      <c r="C237" s="219" t="s">
        <v>433</v>
      </c>
      <c r="D237" s="219" t="s">
        <v>134</v>
      </c>
      <c r="E237" s="220" t="s">
        <v>434</v>
      </c>
      <c r="F237" s="221" t="s">
        <v>435</v>
      </c>
      <c r="G237" s="222" t="s">
        <v>258</v>
      </c>
      <c r="H237" s="223">
        <v>20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146</v>
      </c>
      <c r="AT237" s="231" t="s">
        <v>134</v>
      </c>
      <c r="AU237" s="231" t="s">
        <v>86</v>
      </c>
      <c r="AY237" s="17" t="s">
        <v>131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146</v>
      </c>
      <c r="BM237" s="231" t="s">
        <v>436</v>
      </c>
    </row>
    <row r="238" s="14" customFormat="1">
      <c r="A238" s="14"/>
      <c r="B238" s="245"/>
      <c r="C238" s="246"/>
      <c r="D238" s="235" t="s">
        <v>140</v>
      </c>
      <c r="E238" s="247" t="s">
        <v>1</v>
      </c>
      <c r="F238" s="248" t="s">
        <v>437</v>
      </c>
      <c r="G238" s="246"/>
      <c r="H238" s="247" t="s">
        <v>1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140</v>
      </c>
      <c r="AU238" s="254" t="s">
        <v>86</v>
      </c>
      <c r="AV238" s="14" t="s">
        <v>84</v>
      </c>
      <c r="AW238" s="14" t="s">
        <v>32</v>
      </c>
      <c r="AX238" s="14" t="s">
        <v>76</v>
      </c>
      <c r="AY238" s="254" t="s">
        <v>131</v>
      </c>
    </row>
    <row r="239" s="13" customFormat="1">
      <c r="A239" s="13"/>
      <c r="B239" s="233"/>
      <c r="C239" s="234"/>
      <c r="D239" s="235" t="s">
        <v>140</v>
      </c>
      <c r="E239" s="236" t="s">
        <v>1</v>
      </c>
      <c r="F239" s="237" t="s">
        <v>322</v>
      </c>
      <c r="G239" s="234"/>
      <c r="H239" s="238">
        <v>20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140</v>
      </c>
      <c r="AU239" s="244" t="s">
        <v>86</v>
      </c>
      <c r="AV239" s="13" t="s">
        <v>86</v>
      </c>
      <c r="AW239" s="13" t="s">
        <v>32</v>
      </c>
      <c r="AX239" s="13" t="s">
        <v>84</v>
      </c>
      <c r="AY239" s="244" t="s">
        <v>131</v>
      </c>
    </row>
    <row r="240" s="2" customFormat="1" ht="37.8" customHeight="1">
      <c r="A240" s="38"/>
      <c r="B240" s="39"/>
      <c r="C240" s="219" t="s">
        <v>438</v>
      </c>
      <c r="D240" s="219" t="s">
        <v>134</v>
      </c>
      <c r="E240" s="220" t="s">
        <v>439</v>
      </c>
      <c r="F240" s="221" t="s">
        <v>440</v>
      </c>
      <c r="G240" s="222" t="s">
        <v>258</v>
      </c>
      <c r="H240" s="223">
        <v>70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146</v>
      </c>
      <c r="AT240" s="231" t="s">
        <v>134</v>
      </c>
      <c r="AU240" s="231" t="s">
        <v>86</v>
      </c>
      <c r="AY240" s="17" t="s">
        <v>131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146</v>
      </c>
      <c r="BM240" s="231" t="s">
        <v>441</v>
      </c>
    </row>
    <row r="241" s="14" customFormat="1">
      <c r="A241" s="14"/>
      <c r="B241" s="245"/>
      <c r="C241" s="246"/>
      <c r="D241" s="235" t="s">
        <v>140</v>
      </c>
      <c r="E241" s="247" t="s">
        <v>1</v>
      </c>
      <c r="F241" s="248" t="s">
        <v>442</v>
      </c>
      <c r="G241" s="246"/>
      <c r="H241" s="247" t="s">
        <v>1</v>
      </c>
      <c r="I241" s="249"/>
      <c r="J241" s="246"/>
      <c r="K241" s="246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140</v>
      </c>
      <c r="AU241" s="254" t="s">
        <v>86</v>
      </c>
      <c r="AV241" s="14" t="s">
        <v>84</v>
      </c>
      <c r="AW241" s="14" t="s">
        <v>32</v>
      </c>
      <c r="AX241" s="14" t="s">
        <v>76</v>
      </c>
      <c r="AY241" s="254" t="s">
        <v>131</v>
      </c>
    </row>
    <row r="242" s="13" customFormat="1">
      <c r="A242" s="13"/>
      <c r="B242" s="233"/>
      <c r="C242" s="234"/>
      <c r="D242" s="235" t="s">
        <v>140</v>
      </c>
      <c r="E242" s="236" t="s">
        <v>1</v>
      </c>
      <c r="F242" s="237" t="s">
        <v>264</v>
      </c>
      <c r="G242" s="234"/>
      <c r="H242" s="238">
        <v>70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140</v>
      </c>
      <c r="AU242" s="244" t="s">
        <v>86</v>
      </c>
      <c r="AV242" s="13" t="s">
        <v>86</v>
      </c>
      <c r="AW242" s="13" t="s">
        <v>32</v>
      </c>
      <c r="AX242" s="13" t="s">
        <v>84</v>
      </c>
      <c r="AY242" s="244" t="s">
        <v>131</v>
      </c>
    </row>
    <row r="243" s="2" customFormat="1" ht="37.8" customHeight="1">
      <c r="A243" s="38"/>
      <c r="B243" s="39"/>
      <c r="C243" s="219" t="s">
        <v>443</v>
      </c>
      <c r="D243" s="219" t="s">
        <v>134</v>
      </c>
      <c r="E243" s="220" t="s">
        <v>444</v>
      </c>
      <c r="F243" s="221" t="s">
        <v>445</v>
      </c>
      <c r="G243" s="222" t="s">
        <v>258</v>
      </c>
      <c r="H243" s="223">
        <v>350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146</v>
      </c>
      <c r="AT243" s="231" t="s">
        <v>134</v>
      </c>
      <c r="AU243" s="231" t="s">
        <v>86</v>
      </c>
      <c r="AY243" s="17" t="s">
        <v>131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146</v>
      </c>
      <c r="BM243" s="231" t="s">
        <v>446</v>
      </c>
    </row>
    <row r="244" s="13" customFormat="1">
      <c r="A244" s="13"/>
      <c r="B244" s="233"/>
      <c r="C244" s="234"/>
      <c r="D244" s="235" t="s">
        <v>140</v>
      </c>
      <c r="E244" s="236" t="s">
        <v>1</v>
      </c>
      <c r="F244" s="237" t="s">
        <v>447</v>
      </c>
      <c r="G244" s="234"/>
      <c r="H244" s="238">
        <v>350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140</v>
      </c>
      <c r="AU244" s="244" t="s">
        <v>86</v>
      </c>
      <c r="AV244" s="13" t="s">
        <v>86</v>
      </c>
      <c r="AW244" s="13" t="s">
        <v>32</v>
      </c>
      <c r="AX244" s="13" t="s">
        <v>84</v>
      </c>
      <c r="AY244" s="244" t="s">
        <v>131</v>
      </c>
    </row>
    <row r="245" s="2" customFormat="1" ht="16.5" customHeight="1">
      <c r="A245" s="38"/>
      <c r="B245" s="39"/>
      <c r="C245" s="269" t="s">
        <v>448</v>
      </c>
      <c r="D245" s="269" t="s">
        <v>449</v>
      </c>
      <c r="E245" s="270" t="s">
        <v>450</v>
      </c>
      <c r="F245" s="271" t="s">
        <v>451</v>
      </c>
      <c r="G245" s="272" t="s">
        <v>452</v>
      </c>
      <c r="H245" s="273">
        <v>16.379999999999999</v>
      </c>
      <c r="I245" s="274"/>
      <c r="J245" s="275">
        <f>ROUND(I245*H245,2)</f>
        <v>0</v>
      </c>
      <c r="K245" s="276"/>
      <c r="L245" s="277"/>
      <c r="M245" s="278" t="s">
        <v>1</v>
      </c>
      <c r="N245" s="279" t="s">
        <v>41</v>
      </c>
      <c r="O245" s="91"/>
      <c r="P245" s="229">
        <f>O245*H245</f>
        <v>0</v>
      </c>
      <c r="Q245" s="229">
        <v>0.001</v>
      </c>
      <c r="R245" s="229">
        <f>Q245*H245</f>
        <v>0.016379999999999999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155</v>
      </c>
      <c r="AT245" s="231" t="s">
        <v>449</v>
      </c>
      <c r="AU245" s="231" t="s">
        <v>86</v>
      </c>
      <c r="AY245" s="17" t="s">
        <v>131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146</v>
      </c>
      <c r="BM245" s="231" t="s">
        <v>453</v>
      </c>
    </row>
    <row r="246" s="14" customFormat="1">
      <c r="A246" s="14"/>
      <c r="B246" s="245"/>
      <c r="C246" s="246"/>
      <c r="D246" s="235" t="s">
        <v>140</v>
      </c>
      <c r="E246" s="247" t="s">
        <v>1</v>
      </c>
      <c r="F246" s="248" t="s">
        <v>454</v>
      </c>
      <c r="G246" s="246"/>
      <c r="H246" s="247" t="s">
        <v>1</v>
      </c>
      <c r="I246" s="249"/>
      <c r="J246" s="246"/>
      <c r="K246" s="246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140</v>
      </c>
      <c r="AU246" s="254" t="s">
        <v>86</v>
      </c>
      <c r="AV246" s="14" t="s">
        <v>84</v>
      </c>
      <c r="AW246" s="14" t="s">
        <v>32</v>
      </c>
      <c r="AX246" s="14" t="s">
        <v>76</v>
      </c>
      <c r="AY246" s="254" t="s">
        <v>131</v>
      </c>
    </row>
    <row r="247" s="13" customFormat="1">
      <c r="A247" s="13"/>
      <c r="B247" s="233"/>
      <c r="C247" s="234"/>
      <c r="D247" s="235" t="s">
        <v>140</v>
      </c>
      <c r="E247" s="236" t="s">
        <v>1</v>
      </c>
      <c r="F247" s="237" t="s">
        <v>455</v>
      </c>
      <c r="G247" s="234"/>
      <c r="H247" s="238">
        <v>13.65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140</v>
      </c>
      <c r="AU247" s="244" t="s">
        <v>86</v>
      </c>
      <c r="AV247" s="13" t="s">
        <v>86</v>
      </c>
      <c r="AW247" s="13" t="s">
        <v>32</v>
      </c>
      <c r="AX247" s="13" t="s">
        <v>84</v>
      </c>
      <c r="AY247" s="244" t="s">
        <v>131</v>
      </c>
    </row>
    <row r="248" s="13" customFormat="1">
      <c r="A248" s="13"/>
      <c r="B248" s="233"/>
      <c r="C248" s="234"/>
      <c r="D248" s="235" t="s">
        <v>140</v>
      </c>
      <c r="E248" s="234"/>
      <c r="F248" s="237" t="s">
        <v>456</v>
      </c>
      <c r="G248" s="234"/>
      <c r="H248" s="238">
        <v>16.379999999999999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140</v>
      </c>
      <c r="AU248" s="244" t="s">
        <v>86</v>
      </c>
      <c r="AV248" s="13" t="s">
        <v>86</v>
      </c>
      <c r="AW248" s="13" t="s">
        <v>4</v>
      </c>
      <c r="AX248" s="13" t="s">
        <v>84</v>
      </c>
      <c r="AY248" s="244" t="s">
        <v>131</v>
      </c>
    </row>
    <row r="249" s="2" customFormat="1" ht="37.8" customHeight="1">
      <c r="A249" s="38"/>
      <c r="B249" s="39"/>
      <c r="C249" s="219" t="s">
        <v>457</v>
      </c>
      <c r="D249" s="219" t="s">
        <v>134</v>
      </c>
      <c r="E249" s="220" t="s">
        <v>458</v>
      </c>
      <c r="F249" s="221" t="s">
        <v>459</v>
      </c>
      <c r="G249" s="222" t="s">
        <v>258</v>
      </c>
      <c r="H249" s="223">
        <v>70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146</v>
      </c>
      <c r="AT249" s="231" t="s">
        <v>134</v>
      </c>
      <c r="AU249" s="231" t="s">
        <v>86</v>
      </c>
      <c r="AY249" s="17" t="s">
        <v>131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146</v>
      </c>
      <c r="BM249" s="231" t="s">
        <v>460</v>
      </c>
    </row>
    <row r="250" s="13" customFormat="1">
      <c r="A250" s="13"/>
      <c r="B250" s="233"/>
      <c r="C250" s="234"/>
      <c r="D250" s="235" t="s">
        <v>140</v>
      </c>
      <c r="E250" s="236" t="s">
        <v>1</v>
      </c>
      <c r="F250" s="237" t="s">
        <v>264</v>
      </c>
      <c r="G250" s="234"/>
      <c r="H250" s="238">
        <v>70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140</v>
      </c>
      <c r="AU250" s="244" t="s">
        <v>86</v>
      </c>
      <c r="AV250" s="13" t="s">
        <v>86</v>
      </c>
      <c r="AW250" s="13" t="s">
        <v>32</v>
      </c>
      <c r="AX250" s="13" t="s">
        <v>84</v>
      </c>
      <c r="AY250" s="244" t="s">
        <v>131</v>
      </c>
    </row>
    <row r="251" s="2" customFormat="1" ht="24.15" customHeight="1">
      <c r="A251" s="38"/>
      <c r="B251" s="39"/>
      <c r="C251" s="219" t="s">
        <v>461</v>
      </c>
      <c r="D251" s="219" t="s">
        <v>134</v>
      </c>
      <c r="E251" s="220" t="s">
        <v>462</v>
      </c>
      <c r="F251" s="221" t="s">
        <v>463</v>
      </c>
      <c r="G251" s="222" t="s">
        <v>258</v>
      </c>
      <c r="H251" s="223">
        <v>700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146</v>
      </c>
      <c r="AT251" s="231" t="s">
        <v>134</v>
      </c>
      <c r="AU251" s="231" t="s">
        <v>86</v>
      </c>
      <c r="AY251" s="17" t="s">
        <v>131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146</v>
      </c>
      <c r="BM251" s="231" t="s">
        <v>464</v>
      </c>
    </row>
    <row r="252" s="14" customFormat="1">
      <c r="A252" s="14"/>
      <c r="B252" s="245"/>
      <c r="C252" s="246"/>
      <c r="D252" s="235" t="s">
        <v>140</v>
      </c>
      <c r="E252" s="247" t="s">
        <v>1</v>
      </c>
      <c r="F252" s="248" t="s">
        <v>465</v>
      </c>
      <c r="G252" s="246"/>
      <c r="H252" s="247" t="s">
        <v>1</v>
      </c>
      <c r="I252" s="249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140</v>
      </c>
      <c r="AU252" s="254" t="s">
        <v>86</v>
      </c>
      <c r="AV252" s="14" t="s">
        <v>84</v>
      </c>
      <c r="AW252" s="14" t="s">
        <v>32</v>
      </c>
      <c r="AX252" s="14" t="s">
        <v>76</v>
      </c>
      <c r="AY252" s="254" t="s">
        <v>131</v>
      </c>
    </row>
    <row r="253" s="13" customFormat="1">
      <c r="A253" s="13"/>
      <c r="B253" s="233"/>
      <c r="C253" s="234"/>
      <c r="D253" s="235" t="s">
        <v>140</v>
      </c>
      <c r="E253" s="236" t="s">
        <v>1</v>
      </c>
      <c r="F253" s="237" t="s">
        <v>466</v>
      </c>
      <c r="G253" s="234"/>
      <c r="H253" s="238">
        <v>700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140</v>
      </c>
      <c r="AU253" s="244" t="s">
        <v>86</v>
      </c>
      <c r="AV253" s="13" t="s">
        <v>86</v>
      </c>
      <c r="AW253" s="13" t="s">
        <v>32</v>
      </c>
      <c r="AX253" s="13" t="s">
        <v>84</v>
      </c>
      <c r="AY253" s="244" t="s">
        <v>131</v>
      </c>
    </row>
    <row r="254" s="2" customFormat="1" ht="24.15" customHeight="1">
      <c r="A254" s="38"/>
      <c r="B254" s="39"/>
      <c r="C254" s="219" t="s">
        <v>467</v>
      </c>
      <c r="D254" s="219" t="s">
        <v>134</v>
      </c>
      <c r="E254" s="220" t="s">
        <v>468</v>
      </c>
      <c r="F254" s="221" t="s">
        <v>469</v>
      </c>
      <c r="G254" s="222" t="s">
        <v>258</v>
      </c>
      <c r="H254" s="223">
        <v>700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146</v>
      </c>
      <c r="AT254" s="231" t="s">
        <v>134</v>
      </c>
      <c r="AU254" s="231" t="s">
        <v>86</v>
      </c>
      <c r="AY254" s="17" t="s">
        <v>131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146</v>
      </c>
      <c r="BM254" s="231" t="s">
        <v>470</v>
      </c>
    </row>
    <row r="255" s="14" customFormat="1">
      <c r="A255" s="14"/>
      <c r="B255" s="245"/>
      <c r="C255" s="246"/>
      <c r="D255" s="235" t="s">
        <v>140</v>
      </c>
      <c r="E255" s="247" t="s">
        <v>1</v>
      </c>
      <c r="F255" s="248" t="s">
        <v>471</v>
      </c>
      <c r="G255" s="246"/>
      <c r="H255" s="247" t="s">
        <v>1</v>
      </c>
      <c r="I255" s="249"/>
      <c r="J255" s="246"/>
      <c r="K255" s="246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140</v>
      </c>
      <c r="AU255" s="254" t="s">
        <v>86</v>
      </c>
      <c r="AV255" s="14" t="s">
        <v>84</v>
      </c>
      <c r="AW255" s="14" t="s">
        <v>32</v>
      </c>
      <c r="AX255" s="14" t="s">
        <v>76</v>
      </c>
      <c r="AY255" s="254" t="s">
        <v>131</v>
      </c>
    </row>
    <row r="256" s="13" customFormat="1">
      <c r="A256" s="13"/>
      <c r="B256" s="233"/>
      <c r="C256" s="234"/>
      <c r="D256" s="235" t="s">
        <v>140</v>
      </c>
      <c r="E256" s="236" t="s">
        <v>1</v>
      </c>
      <c r="F256" s="237" t="s">
        <v>466</v>
      </c>
      <c r="G256" s="234"/>
      <c r="H256" s="238">
        <v>700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140</v>
      </c>
      <c r="AU256" s="244" t="s">
        <v>86</v>
      </c>
      <c r="AV256" s="13" t="s">
        <v>86</v>
      </c>
      <c r="AW256" s="13" t="s">
        <v>32</v>
      </c>
      <c r="AX256" s="13" t="s">
        <v>84</v>
      </c>
      <c r="AY256" s="244" t="s">
        <v>131</v>
      </c>
    </row>
    <row r="257" s="2" customFormat="1" ht="21.75" customHeight="1">
      <c r="A257" s="38"/>
      <c r="B257" s="39"/>
      <c r="C257" s="219" t="s">
        <v>472</v>
      </c>
      <c r="D257" s="219" t="s">
        <v>134</v>
      </c>
      <c r="E257" s="220" t="s">
        <v>473</v>
      </c>
      <c r="F257" s="221" t="s">
        <v>474</v>
      </c>
      <c r="G257" s="222" t="s">
        <v>258</v>
      </c>
      <c r="H257" s="223">
        <v>700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146</v>
      </c>
      <c r="AT257" s="231" t="s">
        <v>134</v>
      </c>
      <c r="AU257" s="231" t="s">
        <v>86</v>
      </c>
      <c r="AY257" s="17" t="s">
        <v>131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146</v>
      </c>
      <c r="BM257" s="231" t="s">
        <v>475</v>
      </c>
    </row>
    <row r="258" s="14" customFormat="1">
      <c r="A258" s="14"/>
      <c r="B258" s="245"/>
      <c r="C258" s="246"/>
      <c r="D258" s="235" t="s">
        <v>140</v>
      </c>
      <c r="E258" s="247" t="s">
        <v>1</v>
      </c>
      <c r="F258" s="248" t="s">
        <v>471</v>
      </c>
      <c r="G258" s="246"/>
      <c r="H258" s="247" t="s">
        <v>1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140</v>
      </c>
      <c r="AU258" s="254" t="s">
        <v>86</v>
      </c>
      <c r="AV258" s="14" t="s">
        <v>84</v>
      </c>
      <c r="AW258" s="14" t="s">
        <v>32</v>
      </c>
      <c r="AX258" s="14" t="s">
        <v>76</v>
      </c>
      <c r="AY258" s="254" t="s">
        <v>131</v>
      </c>
    </row>
    <row r="259" s="13" customFormat="1">
      <c r="A259" s="13"/>
      <c r="B259" s="233"/>
      <c r="C259" s="234"/>
      <c r="D259" s="235" t="s">
        <v>140</v>
      </c>
      <c r="E259" s="236" t="s">
        <v>1</v>
      </c>
      <c r="F259" s="237" t="s">
        <v>466</v>
      </c>
      <c r="G259" s="234"/>
      <c r="H259" s="238">
        <v>700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140</v>
      </c>
      <c r="AU259" s="244" t="s">
        <v>86</v>
      </c>
      <c r="AV259" s="13" t="s">
        <v>86</v>
      </c>
      <c r="AW259" s="13" t="s">
        <v>32</v>
      </c>
      <c r="AX259" s="13" t="s">
        <v>84</v>
      </c>
      <c r="AY259" s="244" t="s">
        <v>131</v>
      </c>
    </row>
    <row r="260" s="2" customFormat="1" ht="24.15" customHeight="1">
      <c r="A260" s="38"/>
      <c r="B260" s="39"/>
      <c r="C260" s="219" t="s">
        <v>476</v>
      </c>
      <c r="D260" s="219" t="s">
        <v>134</v>
      </c>
      <c r="E260" s="220" t="s">
        <v>477</v>
      </c>
      <c r="F260" s="221" t="s">
        <v>478</v>
      </c>
      <c r="G260" s="222" t="s">
        <v>258</v>
      </c>
      <c r="H260" s="223">
        <v>1050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41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146</v>
      </c>
      <c r="AT260" s="231" t="s">
        <v>134</v>
      </c>
      <c r="AU260" s="231" t="s">
        <v>86</v>
      </c>
      <c r="AY260" s="17" t="s">
        <v>131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146</v>
      </c>
      <c r="BM260" s="231" t="s">
        <v>479</v>
      </c>
    </row>
    <row r="261" s="14" customFormat="1">
      <c r="A261" s="14"/>
      <c r="B261" s="245"/>
      <c r="C261" s="246"/>
      <c r="D261" s="235" t="s">
        <v>140</v>
      </c>
      <c r="E261" s="247" t="s">
        <v>1</v>
      </c>
      <c r="F261" s="248" t="s">
        <v>480</v>
      </c>
      <c r="G261" s="246"/>
      <c r="H261" s="247" t="s">
        <v>1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140</v>
      </c>
      <c r="AU261" s="254" t="s">
        <v>86</v>
      </c>
      <c r="AV261" s="14" t="s">
        <v>84</v>
      </c>
      <c r="AW261" s="14" t="s">
        <v>32</v>
      </c>
      <c r="AX261" s="14" t="s">
        <v>76</v>
      </c>
      <c r="AY261" s="254" t="s">
        <v>131</v>
      </c>
    </row>
    <row r="262" s="13" customFormat="1">
      <c r="A262" s="13"/>
      <c r="B262" s="233"/>
      <c r="C262" s="234"/>
      <c r="D262" s="235" t="s">
        <v>140</v>
      </c>
      <c r="E262" s="236" t="s">
        <v>1</v>
      </c>
      <c r="F262" s="237" t="s">
        <v>481</v>
      </c>
      <c r="G262" s="234"/>
      <c r="H262" s="238">
        <v>1050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140</v>
      </c>
      <c r="AU262" s="244" t="s">
        <v>86</v>
      </c>
      <c r="AV262" s="13" t="s">
        <v>86</v>
      </c>
      <c r="AW262" s="13" t="s">
        <v>32</v>
      </c>
      <c r="AX262" s="13" t="s">
        <v>84</v>
      </c>
      <c r="AY262" s="244" t="s">
        <v>131</v>
      </c>
    </row>
    <row r="263" s="2" customFormat="1" ht="21.75" customHeight="1">
      <c r="A263" s="38"/>
      <c r="B263" s="39"/>
      <c r="C263" s="219" t="s">
        <v>482</v>
      </c>
      <c r="D263" s="219" t="s">
        <v>134</v>
      </c>
      <c r="E263" s="220" t="s">
        <v>483</v>
      </c>
      <c r="F263" s="221" t="s">
        <v>484</v>
      </c>
      <c r="G263" s="222" t="s">
        <v>258</v>
      </c>
      <c r="H263" s="223">
        <v>140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41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146</v>
      </c>
      <c r="AT263" s="231" t="s">
        <v>134</v>
      </c>
      <c r="AU263" s="231" t="s">
        <v>86</v>
      </c>
      <c r="AY263" s="17" t="s">
        <v>131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146</v>
      </c>
      <c r="BM263" s="231" t="s">
        <v>485</v>
      </c>
    </row>
    <row r="264" s="14" customFormat="1">
      <c r="A264" s="14"/>
      <c r="B264" s="245"/>
      <c r="C264" s="246"/>
      <c r="D264" s="235" t="s">
        <v>140</v>
      </c>
      <c r="E264" s="247" t="s">
        <v>1</v>
      </c>
      <c r="F264" s="248" t="s">
        <v>471</v>
      </c>
      <c r="G264" s="246"/>
      <c r="H264" s="247" t="s">
        <v>1</v>
      </c>
      <c r="I264" s="249"/>
      <c r="J264" s="246"/>
      <c r="K264" s="246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140</v>
      </c>
      <c r="AU264" s="254" t="s">
        <v>86</v>
      </c>
      <c r="AV264" s="14" t="s">
        <v>84</v>
      </c>
      <c r="AW264" s="14" t="s">
        <v>32</v>
      </c>
      <c r="AX264" s="14" t="s">
        <v>76</v>
      </c>
      <c r="AY264" s="254" t="s">
        <v>131</v>
      </c>
    </row>
    <row r="265" s="13" customFormat="1">
      <c r="A265" s="13"/>
      <c r="B265" s="233"/>
      <c r="C265" s="234"/>
      <c r="D265" s="235" t="s">
        <v>140</v>
      </c>
      <c r="E265" s="236" t="s">
        <v>1</v>
      </c>
      <c r="F265" s="237" t="s">
        <v>486</v>
      </c>
      <c r="G265" s="234"/>
      <c r="H265" s="238">
        <v>140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140</v>
      </c>
      <c r="AU265" s="244" t="s">
        <v>86</v>
      </c>
      <c r="AV265" s="13" t="s">
        <v>86</v>
      </c>
      <c r="AW265" s="13" t="s">
        <v>32</v>
      </c>
      <c r="AX265" s="13" t="s">
        <v>84</v>
      </c>
      <c r="AY265" s="244" t="s">
        <v>131</v>
      </c>
    </row>
    <row r="266" s="2" customFormat="1" ht="21.75" customHeight="1">
      <c r="A266" s="38"/>
      <c r="B266" s="39"/>
      <c r="C266" s="219" t="s">
        <v>487</v>
      </c>
      <c r="D266" s="219" t="s">
        <v>134</v>
      </c>
      <c r="E266" s="220" t="s">
        <v>488</v>
      </c>
      <c r="F266" s="221" t="s">
        <v>489</v>
      </c>
      <c r="G266" s="222" t="s">
        <v>258</v>
      </c>
      <c r="H266" s="223">
        <v>140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41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146</v>
      </c>
      <c r="AT266" s="231" t="s">
        <v>134</v>
      </c>
      <c r="AU266" s="231" t="s">
        <v>86</v>
      </c>
      <c r="AY266" s="17" t="s">
        <v>131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146</v>
      </c>
      <c r="BM266" s="231" t="s">
        <v>490</v>
      </c>
    </row>
    <row r="267" s="14" customFormat="1">
      <c r="A267" s="14"/>
      <c r="B267" s="245"/>
      <c r="C267" s="246"/>
      <c r="D267" s="235" t="s">
        <v>140</v>
      </c>
      <c r="E267" s="247" t="s">
        <v>1</v>
      </c>
      <c r="F267" s="248" t="s">
        <v>471</v>
      </c>
      <c r="G267" s="246"/>
      <c r="H267" s="247" t="s">
        <v>1</v>
      </c>
      <c r="I267" s="249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140</v>
      </c>
      <c r="AU267" s="254" t="s">
        <v>86</v>
      </c>
      <c r="AV267" s="14" t="s">
        <v>84</v>
      </c>
      <c r="AW267" s="14" t="s">
        <v>32</v>
      </c>
      <c r="AX267" s="14" t="s">
        <v>76</v>
      </c>
      <c r="AY267" s="254" t="s">
        <v>131</v>
      </c>
    </row>
    <row r="268" s="13" customFormat="1">
      <c r="A268" s="13"/>
      <c r="B268" s="233"/>
      <c r="C268" s="234"/>
      <c r="D268" s="235" t="s">
        <v>140</v>
      </c>
      <c r="E268" s="236" t="s">
        <v>1</v>
      </c>
      <c r="F268" s="237" t="s">
        <v>486</v>
      </c>
      <c r="G268" s="234"/>
      <c r="H268" s="238">
        <v>140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140</v>
      </c>
      <c r="AU268" s="244" t="s">
        <v>86</v>
      </c>
      <c r="AV268" s="13" t="s">
        <v>86</v>
      </c>
      <c r="AW268" s="13" t="s">
        <v>32</v>
      </c>
      <c r="AX268" s="13" t="s">
        <v>84</v>
      </c>
      <c r="AY268" s="244" t="s">
        <v>131</v>
      </c>
    </row>
    <row r="269" s="2" customFormat="1" ht="21.75" customHeight="1">
      <c r="A269" s="38"/>
      <c r="B269" s="39"/>
      <c r="C269" s="219" t="s">
        <v>491</v>
      </c>
      <c r="D269" s="219" t="s">
        <v>134</v>
      </c>
      <c r="E269" s="220" t="s">
        <v>492</v>
      </c>
      <c r="F269" s="221" t="s">
        <v>493</v>
      </c>
      <c r="G269" s="222" t="s">
        <v>258</v>
      </c>
      <c r="H269" s="223">
        <v>140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146</v>
      </c>
      <c r="AT269" s="231" t="s">
        <v>134</v>
      </c>
      <c r="AU269" s="231" t="s">
        <v>86</v>
      </c>
      <c r="AY269" s="17" t="s">
        <v>131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146</v>
      </c>
      <c r="BM269" s="231" t="s">
        <v>494</v>
      </c>
    </row>
    <row r="270" s="14" customFormat="1">
      <c r="A270" s="14"/>
      <c r="B270" s="245"/>
      <c r="C270" s="246"/>
      <c r="D270" s="235" t="s">
        <v>140</v>
      </c>
      <c r="E270" s="247" t="s">
        <v>1</v>
      </c>
      <c r="F270" s="248" t="s">
        <v>471</v>
      </c>
      <c r="G270" s="246"/>
      <c r="H270" s="247" t="s">
        <v>1</v>
      </c>
      <c r="I270" s="249"/>
      <c r="J270" s="246"/>
      <c r="K270" s="246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140</v>
      </c>
      <c r="AU270" s="254" t="s">
        <v>86</v>
      </c>
      <c r="AV270" s="14" t="s">
        <v>84</v>
      </c>
      <c r="AW270" s="14" t="s">
        <v>32</v>
      </c>
      <c r="AX270" s="14" t="s">
        <v>76</v>
      </c>
      <c r="AY270" s="254" t="s">
        <v>131</v>
      </c>
    </row>
    <row r="271" s="13" customFormat="1">
      <c r="A271" s="13"/>
      <c r="B271" s="233"/>
      <c r="C271" s="234"/>
      <c r="D271" s="235" t="s">
        <v>140</v>
      </c>
      <c r="E271" s="236" t="s">
        <v>1</v>
      </c>
      <c r="F271" s="237" t="s">
        <v>486</v>
      </c>
      <c r="G271" s="234"/>
      <c r="H271" s="238">
        <v>140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140</v>
      </c>
      <c r="AU271" s="244" t="s">
        <v>86</v>
      </c>
      <c r="AV271" s="13" t="s">
        <v>86</v>
      </c>
      <c r="AW271" s="13" t="s">
        <v>32</v>
      </c>
      <c r="AX271" s="13" t="s">
        <v>84</v>
      </c>
      <c r="AY271" s="244" t="s">
        <v>131</v>
      </c>
    </row>
    <row r="272" s="2" customFormat="1" ht="21.75" customHeight="1">
      <c r="A272" s="38"/>
      <c r="B272" s="39"/>
      <c r="C272" s="219" t="s">
        <v>495</v>
      </c>
      <c r="D272" s="219" t="s">
        <v>134</v>
      </c>
      <c r="E272" s="220" t="s">
        <v>496</v>
      </c>
      <c r="F272" s="221" t="s">
        <v>497</v>
      </c>
      <c r="G272" s="222" t="s">
        <v>258</v>
      </c>
      <c r="H272" s="223">
        <v>210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146</v>
      </c>
      <c r="AT272" s="231" t="s">
        <v>134</v>
      </c>
      <c r="AU272" s="231" t="s">
        <v>86</v>
      </c>
      <c r="AY272" s="17" t="s">
        <v>131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146</v>
      </c>
      <c r="BM272" s="231" t="s">
        <v>498</v>
      </c>
    </row>
    <row r="273" s="14" customFormat="1">
      <c r="A273" s="14"/>
      <c r="B273" s="245"/>
      <c r="C273" s="246"/>
      <c r="D273" s="235" t="s">
        <v>140</v>
      </c>
      <c r="E273" s="247" t="s">
        <v>1</v>
      </c>
      <c r="F273" s="248" t="s">
        <v>480</v>
      </c>
      <c r="G273" s="246"/>
      <c r="H273" s="247" t="s">
        <v>1</v>
      </c>
      <c r="I273" s="249"/>
      <c r="J273" s="246"/>
      <c r="K273" s="246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140</v>
      </c>
      <c r="AU273" s="254" t="s">
        <v>86</v>
      </c>
      <c r="AV273" s="14" t="s">
        <v>84</v>
      </c>
      <c r="AW273" s="14" t="s">
        <v>32</v>
      </c>
      <c r="AX273" s="14" t="s">
        <v>76</v>
      </c>
      <c r="AY273" s="254" t="s">
        <v>131</v>
      </c>
    </row>
    <row r="274" s="13" customFormat="1">
      <c r="A274" s="13"/>
      <c r="B274" s="233"/>
      <c r="C274" s="234"/>
      <c r="D274" s="235" t="s">
        <v>140</v>
      </c>
      <c r="E274" s="236" t="s">
        <v>1</v>
      </c>
      <c r="F274" s="237" t="s">
        <v>499</v>
      </c>
      <c r="G274" s="234"/>
      <c r="H274" s="238">
        <v>210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140</v>
      </c>
      <c r="AU274" s="244" t="s">
        <v>86</v>
      </c>
      <c r="AV274" s="13" t="s">
        <v>86</v>
      </c>
      <c r="AW274" s="13" t="s">
        <v>32</v>
      </c>
      <c r="AX274" s="13" t="s">
        <v>84</v>
      </c>
      <c r="AY274" s="244" t="s">
        <v>131</v>
      </c>
    </row>
    <row r="275" s="2" customFormat="1" ht="49.05" customHeight="1">
      <c r="A275" s="38"/>
      <c r="B275" s="39"/>
      <c r="C275" s="219" t="s">
        <v>500</v>
      </c>
      <c r="D275" s="219" t="s">
        <v>134</v>
      </c>
      <c r="E275" s="220" t="s">
        <v>501</v>
      </c>
      <c r="F275" s="221" t="s">
        <v>502</v>
      </c>
      <c r="G275" s="222" t="s">
        <v>258</v>
      </c>
      <c r="H275" s="223">
        <v>350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146</v>
      </c>
      <c r="AT275" s="231" t="s">
        <v>134</v>
      </c>
      <c r="AU275" s="231" t="s">
        <v>86</v>
      </c>
      <c r="AY275" s="17" t="s">
        <v>131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146</v>
      </c>
      <c r="BM275" s="231" t="s">
        <v>503</v>
      </c>
    </row>
    <row r="276" s="13" customFormat="1">
      <c r="A276" s="13"/>
      <c r="B276" s="233"/>
      <c r="C276" s="234"/>
      <c r="D276" s="235" t="s">
        <v>140</v>
      </c>
      <c r="E276" s="236" t="s">
        <v>1</v>
      </c>
      <c r="F276" s="237" t="s">
        <v>447</v>
      </c>
      <c r="G276" s="234"/>
      <c r="H276" s="238">
        <v>350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140</v>
      </c>
      <c r="AU276" s="244" t="s">
        <v>86</v>
      </c>
      <c r="AV276" s="13" t="s">
        <v>86</v>
      </c>
      <c r="AW276" s="13" t="s">
        <v>32</v>
      </c>
      <c r="AX276" s="13" t="s">
        <v>84</v>
      </c>
      <c r="AY276" s="244" t="s">
        <v>131</v>
      </c>
    </row>
    <row r="277" s="2" customFormat="1" ht="49.05" customHeight="1">
      <c r="A277" s="38"/>
      <c r="B277" s="39"/>
      <c r="C277" s="219" t="s">
        <v>504</v>
      </c>
      <c r="D277" s="219" t="s">
        <v>134</v>
      </c>
      <c r="E277" s="220" t="s">
        <v>505</v>
      </c>
      <c r="F277" s="221" t="s">
        <v>506</v>
      </c>
      <c r="G277" s="222" t="s">
        <v>258</v>
      </c>
      <c r="H277" s="223">
        <v>70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146</v>
      </c>
      <c r="AT277" s="231" t="s">
        <v>134</v>
      </c>
      <c r="AU277" s="231" t="s">
        <v>86</v>
      </c>
      <c r="AY277" s="17" t="s">
        <v>131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146</v>
      </c>
      <c r="BM277" s="231" t="s">
        <v>507</v>
      </c>
    </row>
    <row r="278" s="13" customFormat="1">
      <c r="A278" s="13"/>
      <c r="B278" s="233"/>
      <c r="C278" s="234"/>
      <c r="D278" s="235" t="s">
        <v>140</v>
      </c>
      <c r="E278" s="236" t="s">
        <v>1</v>
      </c>
      <c r="F278" s="237" t="s">
        <v>264</v>
      </c>
      <c r="G278" s="234"/>
      <c r="H278" s="238">
        <v>70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140</v>
      </c>
      <c r="AU278" s="244" t="s">
        <v>86</v>
      </c>
      <c r="AV278" s="13" t="s">
        <v>86</v>
      </c>
      <c r="AW278" s="13" t="s">
        <v>32</v>
      </c>
      <c r="AX278" s="13" t="s">
        <v>84</v>
      </c>
      <c r="AY278" s="244" t="s">
        <v>131</v>
      </c>
    </row>
    <row r="279" s="2" customFormat="1" ht="24.15" customHeight="1">
      <c r="A279" s="38"/>
      <c r="B279" s="39"/>
      <c r="C279" s="219" t="s">
        <v>508</v>
      </c>
      <c r="D279" s="219" t="s">
        <v>134</v>
      </c>
      <c r="E279" s="220" t="s">
        <v>509</v>
      </c>
      <c r="F279" s="221" t="s">
        <v>510</v>
      </c>
      <c r="G279" s="222" t="s">
        <v>253</v>
      </c>
      <c r="H279" s="223">
        <v>0.010999999999999999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41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146</v>
      </c>
      <c r="AT279" s="231" t="s">
        <v>134</v>
      </c>
      <c r="AU279" s="231" t="s">
        <v>86</v>
      </c>
      <c r="AY279" s="17" t="s">
        <v>131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146</v>
      </c>
      <c r="BM279" s="231" t="s">
        <v>511</v>
      </c>
    </row>
    <row r="280" s="13" customFormat="1">
      <c r="A280" s="13"/>
      <c r="B280" s="233"/>
      <c r="C280" s="234"/>
      <c r="D280" s="235" t="s">
        <v>140</v>
      </c>
      <c r="E280" s="236" t="s">
        <v>1</v>
      </c>
      <c r="F280" s="237" t="s">
        <v>512</v>
      </c>
      <c r="G280" s="234"/>
      <c r="H280" s="238">
        <v>0.010999999999999999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140</v>
      </c>
      <c r="AU280" s="244" t="s">
        <v>86</v>
      </c>
      <c r="AV280" s="13" t="s">
        <v>86</v>
      </c>
      <c r="AW280" s="13" t="s">
        <v>32</v>
      </c>
      <c r="AX280" s="13" t="s">
        <v>84</v>
      </c>
      <c r="AY280" s="244" t="s">
        <v>131</v>
      </c>
    </row>
    <row r="281" s="2" customFormat="1" ht="16.5" customHeight="1">
      <c r="A281" s="38"/>
      <c r="B281" s="39"/>
      <c r="C281" s="269" t="s">
        <v>513</v>
      </c>
      <c r="D281" s="269" t="s">
        <v>449</v>
      </c>
      <c r="E281" s="270" t="s">
        <v>514</v>
      </c>
      <c r="F281" s="271" t="s">
        <v>515</v>
      </c>
      <c r="G281" s="272" t="s">
        <v>452</v>
      </c>
      <c r="H281" s="273">
        <v>13.859999999999999</v>
      </c>
      <c r="I281" s="274"/>
      <c r="J281" s="275">
        <f>ROUND(I281*H281,2)</f>
        <v>0</v>
      </c>
      <c r="K281" s="276"/>
      <c r="L281" s="277"/>
      <c r="M281" s="278" t="s">
        <v>1</v>
      </c>
      <c r="N281" s="279" t="s">
        <v>41</v>
      </c>
      <c r="O281" s="91"/>
      <c r="P281" s="229">
        <f>O281*H281</f>
        <v>0</v>
      </c>
      <c r="Q281" s="229">
        <v>0.001</v>
      </c>
      <c r="R281" s="229">
        <f>Q281*H281</f>
        <v>0.013859999999999999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155</v>
      </c>
      <c r="AT281" s="231" t="s">
        <v>449</v>
      </c>
      <c r="AU281" s="231" t="s">
        <v>86</v>
      </c>
      <c r="AY281" s="17" t="s">
        <v>131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146</v>
      </c>
      <c r="BM281" s="231" t="s">
        <v>516</v>
      </c>
    </row>
    <row r="282" s="14" customFormat="1">
      <c r="A282" s="14"/>
      <c r="B282" s="245"/>
      <c r="C282" s="246"/>
      <c r="D282" s="235" t="s">
        <v>140</v>
      </c>
      <c r="E282" s="247" t="s">
        <v>1</v>
      </c>
      <c r="F282" s="248" t="s">
        <v>517</v>
      </c>
      <c r="G282" s="246"/>
      <c r="H282" s="247" t="s">
        <v>1</v>
      </c>
      <c r="I282" s="249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140</v>
      </c>
      <c r="AU282" s="254" t="s">
        <v>86</v>
      </c>
      <c r="AV282" s="14" t="s">
        <v>84</v>
      </c>
      <c r="AW282" s="14" t="s">
        <v>32</v>
      </c>
      <c r="AX282" s="14" t="s">
        <v>76</v>
      </c>
      <c r="AY282" s="254" t="s">
        <v>131</v>
      </c>
    </row>
    <row r="283" s="13" customFormat="1">
      <c r="A283" s="13"/>
      <c r="B283" s="233"/>
      <c r="C283" s="234"/>
      <c r="D283" s="235" t="s">
        <v>140</v>
      </c>
      <c r="E283" s="236" t="s">
        <v>1</v>
      </c>
      <c r="F283" s="237" t="s">
        <v>518</v>
      </c>
      <c r="G283" s="234"/>
      <c r="H283" s="238">
        <v>12.6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140</v>
      </c>
      <c r="AU283" s="244" t="s">
        <v>86</v>
      </c>
      <c r="AV283" s="13" t="s">
        <v>86</v>
      </c>
      <c r="AW283" s="13" t="s">
        <v>32</v>
      </c>
      <c r="AX283" s="13" t="s">
        <v>84</v>
      </c>
      <c r="AY283" s="244" t="s">
        <v>131</v>
      </c>
    </row>
    <row r="284" s="13" customFormat="1">
      <c r="A284" s="13"/>
      <c r="B284" s="233"/>
      <c r="C284" s="234"/>
      <c r="D284" s="235" t="s">
        <v>140</v>
      </c>
      <c r="E284" s="234"/>
      <c r="F284" s="237" t="s">
        <v>519</v>
      </c>
      <c r="G284" s="234"/>
      <c r="H284" s="238">
        <v>13.859999999999999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140</v>
      </c>
      <c r="AU284" s="244" t="s">
        <v>86</v>
      </c>
      <c r="AV284" s="13" t="s">
        <v>86</v>
      </c>
      <c r="AW284" s="13" t="s">
        <v>4</v>
      </c>
      <c r="AX284" s="13" t="s">
        <v>84</v>
      </c>
      <c r="AY284" s="244" t="s">
        <v>131</v>
      </c>
    </row>
    <row r="285" s="2" customFormat="1" ht="24.15" customHeight="1">
      <c r="A285" s="38"/>
      <c r="B285" s="39"/>
      <c r="C285" s="219" t="s">
        <v>520</v>
      </c>
      <c r="D285" s="219" t="s">
        <v>134</v>
      </c>
      <c r="E285" s="220" t="s">
        <v>521</v>
      </c>
      <c r="F285" s="221" t="s">
        <v>522</v>
      </c>
      <c r="G285" s="222" t="s">
        <v>253</v>
      </c>
      <c r="H285" s="223">
        <v>0.002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146</v>
      </c>
      <c r="AT285" s="231" t="s">
        <v>134</v>
      </c>
      <c r="AU285" s="231" t="s">
        <v>86</v>
      </c>
      <c r="AY285" s="17" t="s">
        <v>131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146</v>
      </c>
      <c r="BM285" s="231" t="s">
        <v>523</v>
      </c>
    </row>
    <row r="286" s="13" customFormat="1">
      <c r="A286" s="13"/>
      <c r="B286" s="233"/>
      <c r="C286" s="234"/>
      <c r="D286" s="235" t="s">
        <v>140</v>
      </c>
      <c r="E286" s="236" t="s">
        <v>1</v>
      </c>
      <c r="F286" s="237" t="s">
        <v>524</v>
      </c>
      <c r="G286" s="234"/>
      <c r="H286" s="238">
        <v>0.002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140</v>
      </c>
      <c r="AU286" s="244" t="s">
        <v>86</v>
      </c>
      <c r="AV286" s="13" t="s">
        <v>86</v>
      </c>
      <c r="AW286" s="13" t="s">
        <v>32</v>
      </c>
      <c r="AX286" s="13" t="s">
        <v>84</v>
      </c>
      <c r="AY286" s="244" t="s">
        <v>131</v>
      </c>
    </row>
    <row r="287" s="2" customFormat="1" ht="24.15" customHeight="1">
      <c r="A287" s="38"/>
      <c r="B287" s="39"/>
      <c r="C287" s="219" t="s">
        <v>525</v>
      </c>
      <c r="D287" s="219" t="s">
        <v>134</v>
      </c>
      <c r="E287" s="220" t="s">
        <v>526</v>
      </c>
      <c r="F287" s="221" t="s">
        <v>527</v>
      </c>
      <c r="G287" s="222" t="s">
        <v>258</v>
      </c>
      <c r="H287" s="223">
        <v>2100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41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146</v>
      </c>
      <c r="AT287" s="231" t="s">
        <v>134</v>
      </c>
      <c r="AU287" s="231" t="s">
        <v>86</v>
      </c>
      <c r="AY287" s="17" t="s">
        <v>131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146</v>
      </c>
      <c r="BM287" s="231" t="s">
        <v>528</v>
      </c>
    </row>
    <row r="288" s="14" customFormat="1">
      <c r="A288" s="14"/>
      <c r="B288" s="245"/>
      <c r="C288" s="246"/>
      <c r="D288" s="235" t="s">
        <v>140</v>
      </c>
      <c r="E288" s="247" t="s">
        <v>1</v>
      </c>
      <c r="F288" s="248" t="s">
        <v>529</v>
      </c>
      <c r="G288" s="246"/>
      <c r="H288" s="247" t="s">
        <v>1</v>
      </c>
      <c r="I288" s="249"/>
      <c r="J288" s="246"/>
      <c r="K288" s="246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140</v>
      </c>
      <c r="AU288" s="254" t="s">
        <v>86</v>
      </c>
      <c r="AV288" s="14" t="s">
        <v>84</v>
      </c>
      <c r="AW288" s="14" t="s">
        <v>32</v>
      </c>
      <c r="AX288" s="14" t="s">
        <v>76</v>
      </c>
      <c r="AY288" s="254" t="s">
        <v>131</v>
      </c>
    </row>
    <row r="289" s="13" customFormat="1">
      <c r="A289" s="13"/>
      <c r="B289" s="233"/>
      <c r="C289" s="234"/>
      <c r="D289" s="235" t="s">
        <v>140</v>
      </c>
      <c r="E289" s="236" t="s">
        <v>1</v>
      </c>
      <c r="F289" s="237" t="s">
        <v>530</v>
      </c>
      <c r="G289" s="234"/>
      <c r="H289" s="238">
        <v>2100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140</v>
      </c>
      <c r="AU289" s="244" t="s">
        <v>86</v>
      </c>
      <c r="AV289" s="13" t="s">
        <v>86</v>
      </c>
      <c r="AW289" s="13" t="s">
        <v>32</v>
      </c>
      <c r="AX289" s="13" t="s">
        <v>84</v>
      </c>
      <c r="AY289" s="244" t="s">
        <v>131</v>
      </c>
    </row>
    <row r="290" s="2" customFormat="1" ht="21.75" customHeight="1">
      <c r="A290" s="38"/>
      <c r="B290" s="39"/>
      <c r="C290" s="219" t="s">
        <v>531</v>
      </c>
      <c r="D290" s="219" t="s">
        <v>134</v>
      </c>
      <c r="E290" s="220" t="s">
        <v>532</v>
      </c>
      <c r="F290" s="221" t="s">
        <v>533</v>
      </c>
      <c r="G290" s="222" t="s">
        <v>258</v>
      </c>
      <c r="H290" s="223">
        <v>420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41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146</v>
      </c>
      <c r="AT290" s="231" t="s">
        <v>134</v>
      </c>
      <c r="AU290" s="231" t="s">
        <v>86</v>
      </c>
      <c r="AY290" s="17" t="s">
        <v>131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84</v>
      </c>
      <c r="BK290" s="232">
        <f>ROUND(I290*H290,2)</f>
        <v>0</v>
      </c>
      <c r="BL290" s="17" t="s">
        <v>146</v>
      </c>
      <c r="BM290" s="231" t="s">
        <v>534</v>
      </c>
    </row>
    <row r="291" s="14" customFormat="1">
      <c r="A291" s="14"/>
      <c r="B291" s="245"/>
      <c r="C291" s="246"/>
      <c r="D291" s="235" t="s">
        <v>140</v>
      </c>
      <c r="E291" s="247" t="s">
        <v>1</v>
      </c>
      <c r="F291" s="248" t="s">
        <v>529</v>
      </c>
      <c r="G291" s="246"/>
      <c r="H291" s="247" t="s">
        <v>1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140</v>
      </c>
      <c r="AU291" s="254" t="s">
        <v>86</v>
      </c>
      <c r="AV291" s="14" t="s">
        <v>84</v>
      </c>
      <c r="AW291" s="14" t="s">
        <v>32</v>
      </c>
      <c r="AX291" s="14" t="s">
        <v>76</v>
      </c>
      <c r="AY291" s="254" t="s">
        <v>131</v>
      </c>
    </row>
    <row r="292" s="13" customFormat="1">
      <c r="A292" s="13"/>
      <c r="B292" s="233"/>
      <c r="C292" s="234"/>
      <c r="D292" s="235" t="s">
        <v>140</v>
      </c>
      <c r="E292" s="236" t="s">
        <v>1</v>
      </c>
      <c r="F292" s="237" t="s">
        <v>535</v>
      </c>
      <c r="G292" s="234"/>
      <c r="H292" s="238">
        <v>420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140</v>
      </c>
      <c r="AU292" s="244" t="s">
        <v>86</v>
      </c>
      <c r="AV292" s="13" t="s">
        <v>86</v>
      </c>
      <c r="AW292" s="13" t="s">
        <v>32</v>
      </c>
      <c r="AX292" s="13" t="s">
        <v>84</v>
      </c>
      <c r="AY292" s="244" t="s">
        <v>131</v>
      </c>
    </row>
    <row r="293" s="2" customFormat="1" ht="21.75" customHeight="1">
      <c r="A293" s="38"/>
      <c r="B293" s="39"/>
      <c r="C293" s="219" t="s">
        <v>536</v>
      </c>
      <c r="D293" s="219" t="s">
        <v>134</v>
      </c>
      <c r="E293" s="220" t="s">
        <v>537</v>
      </c>
      <c r="F293" s="221" t="s">
        <v>538</v>
      </c>
      <c r="G293" s="222" t="s">
        <v>258</v>
      </c>
      <c r="H293" s="223">
        <v>700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146</v>
      </c>
      <c r="AT293" s="231" t="s">
        <v>134</v>
      </c>
      <c r="AU293" s="231" t="s">
        <v>86</v>
      </c>
      <c r="AY293" s="17" t="s">
        <v>131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146</v>
      </c>
      <c r="BM293" s="231" t="s">
        <v>539</v>
      </c>
    </row>
    <row r="294" s="14" customFormat="1">
      <c r="A294" s="14"/>
      <c r="B294" s="245"/>
      <c r="C294" s="246"/>
      <c r="D294" s="235" t="s">
        <v>140</v>
      </c>
      <c r="E294" s="247" t="s">
        <v>1</v>
      </c>
      <c r="F294" s="248" t="s">
        <v>471</v>
      </c>
      <c r="G294" s="246"/>
      <c r="H294" s="247" t="s">
        <v>1</v>
      </c>
      <c r="I294" s="249"/>
      <c r="J294" s="246"/>
      <c r="K294" s="246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140</v>
      </c>
      <c r="AU294" s="254" t="s">
        <v>86</v>
      </c>
      <c r="AV294" s="14" t="s">
        <v>84</v>
      </c>
      <c r="AW294" s="14" t="s">
        <v>32</v>
      </c>
      <c r="AX294" s="14" t="s">
        <v>76</v>
      </c>
      <c r="AY294" s="254" t="s">
        <v>131</v>
      </c>
    </row>
    <row r="295" s="13" customFormat="1">
      <c r="A295" s="13"/>
      <c r="B295" s="233"/>
      <c r="C295" s="234"/>
      <c r="D295" s="235" t="s">
        <v>140</v>
      </c>
      <c r="E295" s="236" t="s">
        <v>1</v>
      </c>
      <c r="F295" s="237" t="s">
        <v>466</v>
      </c>
      <c r="G295" s="234"/>
      <c r="H295" s="238">
        <v>700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140</v>
      </c>
      <c r="AU295" s="244" t="s">
        <v>86</v>
      </c>
      <c r="AV295" s="13" t="s">
        <v>86</v>
      </c>
      <c r="AW295" s="13" t="s">
        <v>32</v>
      </c>
      <c r="AX295" s="13" t="s">
        <v>84</v>
      </c>
      <c r="AY295" s="244" t="s">
        <v>131</v>
      </c>
    </row>
    <row r="296" s="2" customFormat="1" ht="21.75" customHeight="1">
      <c r="A296" s="38"/>
      <c r="B296" s="39"/>
      <c r="C296" s="219" t="s">
        <v>540</v>
      </c>
      <c r="D296" s="219" t="s">
        <v>134</v>
      </c>
      <c r="E296" s="220" t="s">
        <v>541</v>
      </c>
      <c r="F296" s="221" t="s">
        <v>542</v>
      </c>
      <c r="G296" s="222" t="s">
        <v>258</v>
      </c>
      <c r="H296" s="223">
        <v>140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41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146</v>
      </c>
      <c r="AT296" s="231" t="s">
        <v>134</v>
      </c>
      <c r="AU296" s="231" t="s">
        <v>86</v>
      </c>
      <c r="AY296" s="17" t="s">
        <v>131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146</v>
      </c>
      <c r="BM296" s="231" t="s">
        <v>543</v>
      </c>
    </row>
    <row r="297" s="14" customFormat="1">
      <c r="A297" s="14"/>
      <c r="B297" s="245"/>
      <c r="C297" s="246"/>
      <c r="D297" s="235" t="s">
        <v>140</v>
      </c>
      <c r="E297" s="247" t="s">
        <v>1</v>
      </c>
      <c r="F297" s="248" t="s">
        <v>471</v>
      </c>
      <c r="G297" s="246"/>
      <c r="H297" s="247" t="s">
        <v>1</v>
      </c>
      <c r="I297" s="249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140</v>
      </c>
      <c r="AU297" s="254" t="s">
        <v>86</v>
      </c>
      <c r="AV297" s="14" t="s">
        <v>84</v>
      </c>
      <c r="AW297" s="14" t="s">
        <v>32</v>
      </c>
      <c r="AX297" s="14" t="s">
        <v>76</v>
      </c>
      <c r="AY297" s="254" t="s">
        <v>131</v>
      </c>
    </row>
    <row r="298" s="13" customFormat="1">
      <c r="A298" s="13"/>
      <c r="B298" s="233"/>
      <c r="C298" s="234"/>
      <c r="D298" s="235" t="s">
        <v>140</v>
      </c>
      <c r="E298" s="236" t="s">
        <v>1</v>
      </c>
      <c r="F298" s="237" t="s">
        <v>486</v>
      </c>
      <c r="G298" s="234"/>
      <c r="H298" s="238">
        <v>140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140</v>
      </c>
      <c r="AU298" s="244" t="s">
        <v>86</v>
      </c>
      <c r="AV298" s="13" t="s">
        <v>86</v>
      </c>
      <c r="AW298" s="13" t="s">
        <v>32</v>
      </c>
      <c r="AX298" s="13" t="s">
        <v>84</v>
      </c>
      <c r="AY298" s="244" t="s">
        <v>131</v>
      </c>
    </row>
    <row r="299" s="2" customFormat="1" ht="44.25" customHeight="1">
      <c r="A299" s="38"/>
      <c r="B299" s="39"/>
      <c r="C299" s="219" t="s">
        <v>544</v>
      </c>
      <c r="D299" s="219" t="s">
        <v>134</v>
      </c>
      <c r="E299" s="220" t="s">
        <v>545</v>
      </c>
      <c r="F299" s="221" t="s">
        <v>546</v>
      </c>
      <c r="G299" s="222" t="s">
        <v>287</v>
      </c>
      <c r="H299" s="223">
        <v>3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41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146</v>
      </c>
      <c r="AT299" s="231" t="s">
        <v>134</v>
      </c>
      <c r="AU299" s="231" t="s">
        <v>86</v>
      </c>
      <c r="AY299" s="17" t="s">
        <v>131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84</v>
      </c>
      <c r="BK299" s="232">
        <f>ROUND(I299*H299,2)</f>
        <v>0</v>
      </c>
      <c r="BL299" s="17" t="s">
        <v>146</v>
      </c>
      <c r="BM299" s="231" t="s">
        <v>547</v>
      </c>
    </row>
    <row r="300" s="14" customFormat="1">
      <c r="A300" s="14"/>
      <c r="B300" s="245"/>
      <c r="C300" s="246"/>
      <c r="D300" s="235" t="s">
        <v>140</v>
      </c>
      <c r="E300" s="247" t="s">
        <v>1</v>
      </c>
      <c r="F300" s="248" t="s">
        <v>548</v>
      </c>
      <c r="G300" s="246"/>
      <c r="H300" s="247" t="s">
        <v>1</v>
      </c>
      <c r="I300" s="249"/>
      <c r="J300" s="246"/>
      <c r="K300" s="246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140</v>
      </c>
      <c r="AU300" s="254" t="s">
        <v>86</v>
      </c>
      <c r="AV300" s="14" t="s">
        <v>84</v>
      </c>
      <c r="AW300" s="14" t="s">
        <v>32</v>
      </c>
      <c r="AX300" s="14" t="s">
        <v>76</v>
      </c>
      <c r="AY300" s="254" t="s">
        <v>131</v>
      </c>
    </row>
    <row r="301" s="13" customFormat="1">
      <c r="A301" s="13"/>
      <c r="B301" s="233"/>
      <c r="C301" s="234"/>
      <c r="D301" s="235" t="s">
        <v>140</v>
      </c>
      <c r="E301" s="236" t="s">
        <v>1</v>
      </c>
      <c r="F301" s="237" t="s">
        <v>141</v>
      </c>
      <c r="G301" s="234"/>
      <c r="H301" s="238">
        <v>3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140</v>
      </c>
      <c r="AU301" s="244" t="s">
        <v>86</v>
      </c>
      <c r="AV301" s="13" t="s">
        <v>86</v>
      </c>
      <c r="AW301" s="13" t="s">
        <v>32</v>
      </c>
      <c r="AX301" s="13" t="s">
        <v>84</v>
      </c>
      <c r="AY301" s="244" t="s">
        <v>131</v>
      </c>
    </row>
    <row r="302" s="2" customFormat="1" ht="16.5" customHeight="1">
      <c r="A302" s="38"/>
      <c r="B302" s="39"/>
      <c r="C302" s="269" t="s">
        <v>549</v>
      </c>
      <c r="D302" s="269" t="s">
        <v>449</v>
      </c>
      <c r="E302" s="270" t="s">
        <v>550</v>
      </c>
      <c r="F302" s="271" t="s">
        <v>551</v>
      </c>
      <c r="G302" s="272" t="s">
        <v>237</v>
      </c>
      <c r="H302" s="273">
        <v>1.6499999999999999</v>
      </c>
      <c r="I302" s="274"/>
      <c r="J302" s="275">
        <f>ROUND(I302*H302,2)</f>
        <v>0</v>
      </c>
      <c r="K302" s="276"/>
      <c r="L302" s="277"/>
      <c r="M302" s="278" t="s">
        <v>1</v>
      </c>
      <c r="N302" s="279" t="s">
        <v>41</v>
      </c>
      <c r="O302" s="91"/>
      <c r="P302" s="229">
        <f>O302*H302</f>
        <v>0</v>
      </c>
      <c r="Q302" s="229">
        <v>0.22</v>
      </c>
      <c r="R302" s="229">
        <f>Q302*H302</f>
        <v>0.36299999999999999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155</v>
      </c>
      <c r="AT302" s="231" t="s">
        <v>449</v>
      </c>
      <c r="AU302" s="231" t="s">
        <v>86</v>
      </c>
      <c r="AY302" s="17" t="s">
        <v>131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146</v>
      </c>
      <c r="BM302" s="231" t="s">
        <v>552</v>
      </c>
    </row>
    <row r="303" s="13" customFormat="1">
      <c r="A303" s="13"/>
      <c r="B303" s="233"/>
      <c r="C303" s="234"/>
      <c r="D303" s="235" t="s">
        <v>140</v>
      </c>
      <c r="E303" s="236" t="s">
        <v>1</v>
      </c>
      <c r="F303" s="237" t="s">
        <v>553</v>
      </c>
      <c r="G303" s="234"/>
      <c r="H303" s="238">
        <v>3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140</v>
      </c>
      <c r="AU303" s="244" t="s">
        <v>86</v>
      </c>
      <c r="AV303" s="13" t="s">
        <v>86</v>
      </c>
      <c r="AW303" s="13" t="s">
        <v>32</v>
      </c>
      <c r="AX303" s="13" t="s">
        <v>84</v>
      </c>
      <c r="AY303" s="244" t="s">
        <v>131</v>
      </c>
    </row>
    <row r="304" s="13" customFormat="1">
      <c r="A304" s="13"/>
      <c r="B304" s="233"/>
      <c r="C304" s="234"/>
      <c r="D304" s="235" t="s">
        <v>140</v>
      </c>
      <c r="E304" s="234"/>
      <c r="F304" s="237" t="s">
        <v>554</v>
      </c>
      <c r="G304" s="234"/>
      <c r="H304" s="238">
        <v>1.6499999999999999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140</v>
      </c>
      <c r="AU304" s="244" t="s">
        <v>86</v>
      </c>
      <c r="AV304" s="13" t="s">
        <v>86</v>
      </c>
      <c r="AW304" s="13" t="s">
        <v>4</v>
      </c>
      <c r="AX304" s="13" t="s">
        <v>84</v>
      </c>
      <c r="AY304" s="244" t="s">
        <v>131</v>
      </c>
    </row>
    <row r="305" s="2" customFormat="1" ht="37.8" customHeight="1">
      <c r="A305" s="38"/>
      <c r="B305" s="39"/>
      <c r="C305" s="219" t="s">
        <v>555</v>
      </c>
      <c r="D305" s="219" t="s">
        <v>134</v>
      </c>
      <c r="E305" s="220" t="s">
        <v>556</v>
      </c>
      <c r="F305" s="221" t="s">
        <v>557</v>
      </c>
      <c r="G305" s="222" t="s">
        <v>287</v>
      </c>
      <c r="H305" s="223">
        <v>3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41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146</v>
      </c>
      <c r="AT305" s="231" t="s">
        <v>134</v>
      </c>
      <c r="AU305" s="231" t="s">
        <v>86</v>
      </c>
      <c r="AY305" s="17" t="s">
        <v>131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146</v>
      </c>
      <c r="BM305" s="231" t="s">
        <v>558</v>
      </c>
    </row>
    <row r="306" s="13" customFormat="1">
      <c r="A306" s="13"/>
      <c r="B306" s="233"/>
      <c r="C306" s="234"/>
      <c r="D306" s="235" t="s">
        <v>140</v>
      </c>
      <c r="E306" s="236" t="s">
        <v>1</v>
      </c>
      <c r="F306" s="237" t="s">
        <v>141</v>
      </c>
      <c r="G306" s="234"/>
      <c r="H306" s="238">
        <v>3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140</v>
      </c>
      <c r="AU306" s="244" t="s">
        <v>86</v>
      </c>
      <c r="AV306" s="13" t="s">
        <v>86</v>
      </c>
      <c r="AW306" s="13" t="s">
        <v>32</v>
      </c>
      <c r="AX306" s="13" t="s">
        <v>84</v>
      </c>
      <c r="AY306" s="244" t="s">
        <v>131</v>
      </c>
    </row>
    <row r="307" s="2" customFormat="1" ht="24.15" customHeight="1">
      <c r="A307" s="38"/>
      <c r="B307" s="39"/>
      <c r="C307" s="269" t="s">
        <v>559</v>
      </c>
      <c r="D307" s="269" t="s">
        <v>449</v>
      </c>
      <c r="E307" s="270" t="s">
        <v>560</v>
      </c>
      <c r="F307" s="271" t="s">
        <v>561</v>
      </c>
      <c r="G307" s="272" t="s">
        <v>287</v>
      </c>
      <c r="H307" s="273">
        <v>3</v>
      </c>
      <c r="I307" s="274"/>
      <c r="J307" s="275">
        <f>ROUND(I307*H307,2)</f>
        <v>0</v>
      </c>
      <c r="K307" s="276"/>
      <c r="L307" s="277"/>
      <c r="M307" s="278" t="s">
        <v>1</v>
      </c>
      <c r="N307" s="279" t="s">
        <v>41</v>
      </c>
      <c r="O307" s="91"/>
      <c r="P307" s="229">
        <f>O307*H307</f>
        <v>0</v>
      </c>
      <c r="Q307" s="229">
        <v>0.027</v>
      </c>
      <c r="R307" s="229">
        <f>Q307*H307</f>
        <v>0.081000000000000003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155</v>
      </c>
      <c r="AT307" s="231" t="s">
        <v>449</v>
      </c>
      <c r="AU307" s="231" t="s">
        <v>86</v>
      </c>
      <c r="AY307" s="17" t="s">
        <v>131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146</v>
      </c>
      <c r="BM307" s="231" t="s">
        <v>562</v>
      </c>
    </row>
    <row r="308" s="13" customFormat="1">
      <c r="A308" s="13"/>
      <c r="B308" s="233"/>
      <c r="C308" s="234"/>
      <c r="D308" s="235" t="s">
        <v>140</v>
      </c>
      <c r="E308" s="236" t="s">
        <v>1</v>
      </c>
      <c r="F308" s="237" t="s">
        <v>141</v>
      </c>
      <c r="G308" s="234"/>
      <c r="H308" s="238">
        <v>3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140</v>
      </c>
      <c r="AU308" s="244" t="s">
        <v>86</v>
      </c>
      <c r="AV308" s="13" t="s">
        <v>86</v>
      </c>
      <c r="AW308" s="13" t="s">
        <v>32</v>
      </c>
      <c r="AX308" s="13" t="s">
        <v>84</v>
      </c>
      <c r="AY308" s="244" t="s">
        <v>131</v>
      </c>
    </row>
    <row r="309" s="2" customFormat="1" ht="21.75" customHeight="1">
      <c r="A309" s="38"/>
      <c r="B309" s="39"/>
      <c r="C309" s="219" t="s">
        <v>264</v>
      </c>
      <c r="D309" s="219" t="s">
        <v>134</v>
      </c>
      <c r="E309" s="220" t="s">
        <v>563</v>
      </c>
      <c r="F309" s="221" t="s">
        <v>564</v>
      </c>
      <c r="G309" s="222" t="s">
        <v>287</v>
      </c>
      <c r="H309" s="223">
        <v>3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41</v>
      </c>
      <c r="O309" s="91"/>
      <c r="P309" s="229">
        <f>O309*H309</f>
        <v>0</v>
      </c>
      <c r="Q309" s="229">
        <v>5.0000000000000002E-05</v>
      </c>
      <c r="R309" s="229">
        <f>Q309*H309</f>
        <v>0.00015000000000000001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146</v>
      </c>
      <c r="AT309" s="231" t="s">
        <v>134</v>
      </c>
      <c r="AU309" s="231" t="s">
        <v>86</v>
      </c>
      <c r="AY309" s="17" t="s">
        <v>131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146</v>
      </c>
      <c r="BM309" s="231" t="s">
        <v>565</v>
      </c>
    </row>
    <row r="310" s="13" customFormat="1">
      <c r="A310" s="13"/>
      <c r="B310" s="233"/>
      <c r="C310" s="234"/>
      <c r="D310" s="235" t="s">
        <v>140</v>
      </c>
      <c r="E310" s="236" t="s">
        <v>1</v>
      </c>
      <c r="F310" s="237" t="s">
        <v>141</v>
      </c>
      <c r="G310" s="234"/>
      <c r="H310" s="238">
        <v>3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140</v>
      </c>
      <c r="AU310" s="244" t="s">
        <v>86</v>
      </c>
      <c r="AV310" s="13" t="s">
        <v>86</v>
      </c>
      <c r="AW310" s="13" t="s">
        <v>32</v>
      </c>
      <c r="AX310" s="13" t="s">
        <v>84</v>
      </c>
      <c r="AY310" s="244" t="s">
        <v>131</v>
      </c>
    </row>
    <row r="311" s="2" customFormat="1" ht="21.75" customHeight="1">
      <c r="A311" s="38"/>
      <c r="B311" s="39"/>
      <c r="C311" s="269" t="s">
        <v>566</v>
      </c>
      <c r="D311" s="269" t="s">
        <v>449</v>
      </c>
      <c r="E311" s="270" t="s">
        <v>567</v>
      </c>
      <c r="F311" s="271" t="s">
        <v>568</v>
      </c>
      <c r="G311" s="272" t="s">
        <v>287</v>
      </c>
      <c r="H311" s="273">
        <v>9</v>
      </c>
      <c r="I311" s="274"/>
      <c r="J311" s="275">
        <f>ROUND(I311*H311,2)</f>
        <v>0</v>
      </c>
      <c r="K311" s="276"/>
      <c r="L311" s="277"/>
      <c r="M311" s="278" t="s">
        <v>1</v>
      </c>
      <c r="N311" s="279" t="s">
        <v>41</v>
      </c>
      <c r="O311" s="91"/>
      <c r="P311" s="229">
        <f>O311*H311</f>
        <v>0</v>
      </c>
      <c r="Q311" s="229">
        <v>0.0070899999999999999</v>
      </c>
      <c r="R311" s="229">
        <f>Q311*H311</f>
        <v>0.063810000000000006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155</v>
      </c>
      <c r="AT311" s="231" t="s">
        <v>449</v>
      </c>
      <c r="AU311" s="231" t="s">
        <v>86</v>
      </c>
      <c r="AY311" s="17" t="s">
        <v>131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84</v>
      </c>
      <c r="BK311" s="232">
        <f>ROUND(I311*H311,2)</f>
        <v>0</v>
      </c>
      <c r="BL311" s="17" t="s">
        <v>146</v>
      </c>
      <c r="BM311" s="231" t="s">
        <v>569</v>
      </c>
    </row>
    <row r="312" s="13" customFormat="1">
      <c r="A312" s="13"/>
      <c r="B312" s="233"/>
      <c r="C312" s="234"/>
      <c r="D312" s="235" t="s">
        <v>140</v>
      </c>
      <c r="E312" s="236" t="s">
        <v>1</v>
      </c>
      <c r="F312" s="237" t="s">
        <v>570</v>
      </c>
      <c r="G312" s="234"/>
      <c r="H312" s="238">
        <v>9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140</v>
      </c>
      <c r="AU312" s="244" t="s">
        <v>86</v>
      </c>
      <c r="AV312" s="13" t="s">
        <v>86</v>
      </c>
      <c r="AW312" s="13" t="s">
        <v>32</v>
      </c>
      <c r="AX312" s="13" t="s">
        <v>84</v>
      </c>
      <c r="AY312" s="244" t="s">
        <v>131</v>
      </c>
    </row>
    <row r="313" s="2" customFormat="1" ht="16.5" customHeight="1">
      <c r="A313" s="38"/>
      <c r="B313" s="39"/>
      <c r="C313" s="269" t="s">
        <v>571</v>
      </c>
      <c r="D313" s="269" t="s">
        <v>449</v>
      </c>
      <c r="E313" s="270" t="s">
        <v>572</v>
      </c>
      <c r="F313" s="271" t="s">
        <v>573</v>
      </c>
      <c r="G313" s="272" t="s">
        <v>287</v>
      </c>
      <c r="H313" s="273">
        <v>9</v>
      </c>
      <c r="I313" s="274"/>
      <c r="J313" s="275">
        <f>ROUND(I313*H313,2)</f>
        <v>0</v>
      </c>
      <c r="K313" s="276"/>
      <c r="L313" s="277"/>
      <c r="M313" s="278" t="s">
        <v>1</v>
      </c>
      <c r="N313" s="279" t="s">
        <v>41</v>
      </c>
      <c r="O313" s="91"/>
      <c r="P313" s="229">
        <f>O313*H313</f>
        <v>0</v>
      </c>
      <c r="Q313" s="229">
        <v>0.0035400000000000002</v>
      </c>
      <c r="R313" s="229">
        <f>Q313*H313</f>
        <v>0.031859999999999999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155</v>
      </c>
      <c r="AT313" s="231" t="s">
        <v>449</v>
      </c>
      <c r="AU313" s="231" t="s">
        <v>86</v>
      </c>
      <c r="AY313" s="17" t="s">
        <v>131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146</v>
      </c>
      <c r="BM313" s="231" t="s">
        <v>574</v>
      </c>
    </row>
    <row r="314" s="13" customFormat="1">
      <c r="A314" s="13"/>
      <c r="B314" s="233"/>
      <c r="C314" s="234"/>
      <c r="D314" s="235" t="s">
        <v>140</v>
      </c>
      <c r="E314" s="236" t="s">
        <v>1</v>
      </c>
      <c r="F314" s="237" t="s">
        <v>570</v>
      </c>
      <c r="G314" s="234"/>
      <c r="H314" s="238">
        <v>9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140</v>
      </c>
      <c r="AU314" s="244" t="s">
        <v>86</v>
      </c>
      <c r="AV314" s="13" t="s">
        <v>86</v>
      </c>
      <c r="AW314" s="13" t="s">
        <v>32</v>
      </c>
      <c r="AX314" s="13" t="s">
        <v>84</v>
      </c>
      <c r="AY314" s="244" t="s">
        <v>131</v>
      </c>
    </row>
    <row r="315" s="2" customFormat="1" ht="16.5" customHeight="1">
      <c r="A315" s="38"/>
      <c r="B315" s="39"/>
      <c r="C315" s="269" t="s">
        <v>575</v>
      </c>
      <c r="D315" s="269" t="s">
        <v>449</v>
      </c>
      <c r="E315" s="270" t="s">
        <v>576</v>
      </c>
      <c r="F315" s="271" t="s">
        <v>577</v>
      </c>
      <c r="G315" s="272" t="s">
        <v>383</v>
      </c>
      <c r="H315" s="273">
        <v>9</v>
      </c>
      <c r="I315" s="274"/>
      <c r="J315" s="275">
        <f>ROUND(I315*H315,2)</f>
        <v>0</v>
      </c>
      <c r="K315" s="276"/>
      <c r="L315" s="277"/>
      <c r="M315" s="278" t="s">
        <v>1</v>
      </c>
      <c r="N315" s="279" t="s">
        <v>41</v>
      </c>
      <c r="O315" s="91"/>
      <c r="P315" s="229">
        <f>O315*H315</f>
        <v>0</v>
      </c>
      <c r="Q315" s="229">
        <v>0.0038</v>
      </c>
      <c r="R315" s="229">
        <f>Q315*H315</f>
        <v>0.034200000000000001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155</v>
      </c>
      <c r="AT315" s="231" t="s">
        <v>449</v>
      </c>
      <c r="AU315" s="231" t="s">
        <v>86</v>
      </c>
      <c r="AY315" s="17" t="s">
        <v>131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146</v>
      </c>
      <c r="BM315" s="231" t="s">
        <v>578</v>
      </c>
    </row>
    <row r="316" s="13" customFormat="1">
      <c r="A316" s="13"/>
      <c r="B316" s="233"/>
      <c r="C316" s="234"/>
      <c r="D316" s="235" t="s">
        <v>140</v>
      </c>
      <c r="E316" s="236" t="s">
        <v>1</v>
      </c>
      <c r="F316" s="237" t="s">
        <v>570</v>
      </c>
      <c r="G316" s="234"/>
      <c r="H316" s="238">
        <v>9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140</v>
      </c>
      <c r="AU316" s="244" t="s">
        <v>86</v>
      </c>
      <c r="AV316" s="13" t="s">
        <v>86</v>
      </c>
      <c r="AW316" s="13" t="s">
        <v>32</v>
      </c>
      <c r="AX316" s="13" t="s">
        <v>84</v>
      </c>
      <c r="AY316" s="244" t="s">
        <v>131</v>
      </c>
    </row>
    <row r="317" s="2" customFormat="1" ht="24.15" customHeight="1">
      <c r="A317" s="38"/>
      <c r="B317" s="39"/>
      <c r="C317" s="219" t="s">
        <v>579</v>
      </c>
      <c r="D317" s="219" t="s">
        <v>134</v>
      </c>
      <c r="E317" s="220" t="s">
        <v>580</v>
      </c>
      <c r="F317" s="221" t="s">
        <v>581</v>
      </c>
      <c r="G317" s="222" t="s">
        <v>287</v>
      </c>
      <c r="H317" s="223">
        <v>3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41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146</v>
      </c>
      <c r="AT317" s="231" t="s">
        <v>134</v>
      </c>
      <c r="AU317" s="231" t="s">
        <v>86</v>
      </c>
      <c r="AY317" s="17" t="s">
        <v>131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146</v>
      </c>
      <c r="BM317" s="231" t="s">
        <v>582</v>
      </c>
    </row>
    <row r="318" s="13" customFormat="1">
      <c r="A318" s="13"/>
      <c r="B318" s="233"/>
      <c r="C318" s="234"/>
      <c r="D318" s="235" t="s">
        <v>140</v>
      </c>
      <c r="E318" s="236" t="s">
        <v>1</v>
      </c>
      <c r="F318" s="237" t="s">
        <v>141</v>
      </c>
      <c r="G318" s="234"/>
      <c r="H318" s="238">
        <v>3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140</v>
      </c>
      <c r="AU318" s="244" t="s">
        <v>86</v>
      </c>
      <c r="AV318" s="13" t="s">
        <v>86</v>
      </c>
      <c r="AW318" s="13" t="s">
        <v>32</v>
      </c>
      <c r="AX318" s="13" t="s">
        <v>84</v>
      </c>
      <c r="AY318" s="244" t="s">
        <v>131</v>
      </c>
    </row>
    <row r="319" s="2" customFormat="1" ht="24.15" customHeight="1">
      <c r="A319" s="38"/>
      <c r="B319" s="39"/>
      <c r="C319" s="269" t="s">
        <v>583</v>
      </c>
      <c r="D319" s="269" t="s">
        <v>449</v>
      </c>
      <c r="E319" s="270" t="s">
        <v>584</v>
      </c>
      <c r="F319" s="271" t="s">
        <v>585</v>
      </c>
      <c r="G319" s="272" t="s">
        <v>452</v>
      </c>
      <c r="H319" s="273">
        <v>0.29999999999999999</v>
      </c>
      <c r="I319" s="274"/>
      <c r="J319" s="275">
        <f>ROUND(I319*H319,2)</f>
        <v>0</v>
      </c>
      <c r="K319" s="276"/>
      <c r="L319" s="277"/>
      <c r="M319" s="278" t="s">
        <v>1</v>
      </c>
      <c r="N319" s="279" t="s">
        <v>41</v>
      </c>
      <c r="O319" s="91"/>
      <c r="P319" s="229">
        <f>O319*H319</f>
        <v>0</v>
      </c>
      <c r="Q319" s="229">
        <v>0.001</v>
      </c>
      <c r="R319" s="229">
        <f>Q319*H319</f>
        <v>0.00029999999999999997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155</v>
      </c>
      <c r="AT319" s="231" t="s">
        <v>449</v>
      </c>
      <c r="AU319" s="231" t="s">
        <v>86</v>
      </c>
      <c r="AY319" s="17" t="s">
        <v>131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146</v>
      </c>
      <c r="BM319" s="231" t="s">
        <v>586</v>
      </c>
    </row>
    <row r="320" s="13" customFormat="1">
      <c r="A320" s="13"/>
      <c r="B320" s="233"/>
      <c r="C320" s="234"/>
      <c r="D320" s="235" t="s">
        <v>140</v>
      </c>
      <c r="E320" s="236" t="s">
        <v>1</v>
      </c>
      <c r="F320" s="237" t="s">
        <v>587</v>
      </c>
      <c r="G320" s="234"/>
      <c r="H320" s="238">
        <v>0.29999999999999999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140</v>
      </c>
      <c r="AU320" s="244" t="s">
        <v>86</v>
      </c>
      <c r="AV320" s="13" t="s">
        <v>86</v>
      </c>
      <c r="AW320" s="13" t="s">
        <v>32</v>
      </c>
      <c r="AX320" s="13" t="s">
        <v>84</v>
      </c>
      <c r="AY320" s="244" t="s">
        <v>131</v>
      </c>
    </row>
    <row r="321" s="2" customFormat="1" ht="33" customHeight="1">
      <c r="A321" s="38"/>
      <c r="B321" s="39"/>
      <c r="C321" s="219" t="s">
        <v>588</v>
      </c>
      <c r="D321" s="219" t="s">
        <v>134</v>
      </c>
      <c r="E321" s="220" t="s">
        <v>589</v>
      </c>
      <c r="F321" s="221" t="s">
        <v>590</v>
      </c>
      <c r="G321" s="222" t="s">
        <v>258</v>
      </c>
      <c r="H321" s="223">
        <v>3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41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146</v>
      </c>
      <c r="AT321" s="231" t="s">
        <v>134</v>
      </c>
      <c r="AU321" s="231" t="s">
        <v>86</v>
      </c>
      <c r="AY321" s="17" t="s">
        <v>131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84</v>
      </c>
      <c r="BK321" s="232">
        <f>ROUND(I321*H321,2)</f>
        <v>0</v>
      </c>
      <c r="BL321" s="17" t="s">
        <v>146</v>
      </c>
      <c r="BM321" s="231" t="s">
        <v>591</v>
      </c>
    </row>
    <row r="322" s="14" customFormat="1">
      <c r="A322" s="14"/>
      <c r="B322" s="245"/>
      <c r="C322" s="246"/>
      <c r="D322" s="235" t="s">
        <v>140</v>
      </c>
      <c r="E322" s="247" t="s">
        <v>1</v>
      </c>
      <c r="F322" s="248" t="s">
        <v>548</v>
      </c>
      <c r="G322" s="246"/>
      <c r="H322" s="247" t="s">
        <v>1</v>
      </c>
      <c r="I322" s="249"/>
      <c r="J322" s="246"/>
      <c r="K322" s="246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140</v>
      </c>
      <c r="AU322" s="254" t="s">
        <v>86</v>
      </c>
      <c r="AV322" s="14" t="s">
        <v>84</v>
      </c>
      <c r="AW322" s="14" t="s">
        <v>32</v>
      </c>
      <c r="AX322" s="14" t="s">
        <v>76</v>
      </c>
      <c r="AY322" s="254" t="s">
        <v>131</v>
      </c>
    </row>
    <row r="323" s="13" customFormat="1">
      <c r="A323" s="13"/>
      <c r="B323" s="233"/>
      <c r="C323" s="234"/>
      <c r="D323" s="235" t="s">
        <v>140</v>
      </c>
      <c r="E323" s="236" t="s">
        <v>1</v>
      </c>
      <c r="F323" s="237" t="s">
        <v>592</v>
      </c>
      <c r="G323" s="234"/>
      <c r="H323" s="238">
        <v>3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140</v>
      </c>
      <c r="AU323" s="244" t="s">
        <v>86</v>
      </c>
      <c r="AV323" s="13" t="s">
        <v>86</v>
      </c>
      <c r="AW323" s="13" t="s">
        <v>32</v>
      </c>
      <c r="AX323" s="13" t="s">
        <v>84</v>
      </c>
      <c r="AY323" s="244" t="s">
        <v>131</v>
      </c>
    </row>
    <row r="324" s="2" customFormat="1" ht="16.5" customHeight="1">
      <c r="A324" s="38"/>
      <c r="B324" s="39"/>
      <c r="C324" s="269" t="s">
        <v>593</v>
      </c>
      <c r="D324" s="269" t="s">
        <v>449</v>
      </c>
      <c r="E324" s="270" t="s">
        <v>594</v>
      </c>
      <c r="F324" s="271" t="s">
        <v>595</v>
      </c>
      <c r="G324" s="272" t="s">
        <v>258</v>
      </c>
      <c r="H324" s="273">
        <v>3.375</v>
      </c>
      <c r="I324" s="274"/>
      <c r="J324" s="275">
        <f>ROUND(I324*H324,2)</f>
        <v>0</v>
      </c>
      <c r="K324" s="276"/>
      <c r="L324" s="277"/>
      <c r="M324" s="278" t="s">
        <v>1</v>
      </c>
      <c r="N324" s="279" t="s">
        <v>41</v>
      </c>
      <c r="O324" s="91"/>
      <c r="P324" s="229">
        <f>O324*H324</f>
        <v>0</v>
      </c>
      <c r="Q324" s="229">
        <v>8.0000000000000007E-05</v>
      </c>
      <c r="R324" s="229">
        <f>Q324*H324</f>
        <v>0.00027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155</v>
      </c>
      <c r="AT324" s="231" t="s">
        <v>449</v>
      </c>
      <c r="AU324" s="231" t="s">
        <v>86</v>
      </c>
      <c r="AY324" s="17" t="s">
        <v>131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146</v>
      </c>
      <c r="BM324" s="231" t="s">
        <v>596</v>
      </c>
    </row>
    <row r="325" s="13" customFormat="1">
      <c r="A325" s="13"/>
      <c r="B325" s="233"/>
      <c r="C325" s="234"/>
      <c r="D325" s="235" t="s">
        <v>140</v>
      </c>
      <c r="E325" s="236" t="s">
        <v>1</v>
      </c>
      <c r="F325" s="237" t="s">
        <v>141</v>
      </c>
      <c r="G325" s="234"/>
      <c r="H325" s="238">
        <v>3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140</v>
      </c>
      <c r="AU325" s="244" t="s">
        <v>86</v>
      </c>
      <c r="AV325" s="13" t="s">
        <v>86</v>
      </c>
      <c r="AW325" s="13" t="s">
        <v>32</v>
      </c>
      <c r="AX325" s="13" t="s">
        <v>84</v>
      </c>
      <c r="AY325" s="244" t="s">
        <v>131</v>
      </c>
    </row>
    <row r="326" s="13" customFormat="1">
      <c r="A326" s="13"/>
      <c r="B326" s="233"/>
      <c r="C326" s="234"/>
      <c r="D326" s="235" t="s">
        <v>140</v>
      </c>
      <c r="E326" s="234"/>
      <c r="F326" s="237" t="s">
        <v>597</v>
      </c>
      <c r="G326" s="234"/>
      <c r="H326" s="238">
        <v>3.375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140</v>
      </c>
      <c r="AU326" s="244" t="s">
        <v>86</v>
      </c>
      <c r="AV326" s="13" t="s">
        <v>86</v>
      </c>
      <c r="AW326" s="13" t="s">
        <v>4</v>
      </c>
      <c r="AX326" s="13" t="s">
        <v>84</v>
      </c>
      <c r="AY326" s="244" t="s">
        <v>131</v>
      </c>
    </row>
    <row r="327" s="2" customFormat="1" ht="24.15" customHeight="1">
      <c r="A327" s="38"/>
      <c r="B327" s="39"/>
      <c r="C327" s="219" t="s">
        <v>598</v>
      </c>
      <c r="D327" s="219" t="s">
        <v>134</v>
      </c>
      <c r="E327" s="220" t="s">
        <v>599</v>
      </c>
      <c r="F327" s="221" t="s">
        <v>600</v>
      </c>
      <c r="G327" s="222" t="s">
        <v>258</v>
      </c>
      <c r="H327" s="223">
        <v>3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146</v>
      </c>
      <c r="AT327" s="231" t="s">
        <v>134</v>
      </c>
      <c r="AU327" s="231" t="s">
        <v>86</v>
      </c>
      <c r="AY327" s="17" t="s">
        <v>131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146</v>
      </c>
      <c r="BM327" s="231" t="s">
        <v>601</v>
      </c>
    </row>
    <row r="328" s="14" customFormat="1">
      <c r="A328" s="14"/>
      <c r="B328" s="245"/>
      <c r="C328" s="246"/>
      <c r="D328" s="235" t="s">
        <v>140</v>
      </c>
      <c r="E328" s="247" t="s">
        <v>1</v>
      </c>
      <c r="F328" s="248" t="s">
        <v>548</v>
      </c>
      <c r="G328" s="246"/>
      <c r="H328" s="247" t="s">
        <v>1</v>
      </c>
      <c r="I328" s="249"/>
      <c r="J328" s="246"/>
      <c r="K328" s="246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140</v>
      </c>
      <c r="AU328" s="254" t="s">
        <v>86</v>
      </c>
      <c r="AV328" s="14" t="s">
        <v>84</v>
      </c>
      <c r="AW328" s="14" t="s">
        <v>32</v>
      </c>
      <c r="AX328" s="14" t="s">
        <v>76</v>
      </c>
      <c r="AY328" s="254" t="s">
        <v>131</v>
      </c>
    </row>
    <row r="329" s="13" customFormat="1">
      <c r="A329" s="13"/>
      <c r="B329" s="233"/>
      <c r="C329" s="234"/>
      <c r="D329" s="235" t="s">
        <v>140</v>
      </c>
      <c r="E329" s="236" t="s">
        <v>1</v>
      </c>
      <c r="F329" s="237" t="s">
        <v>602</v>
      </c>
      <c r="G329" s="234"/>
      <c r="H329" s="238">
        <v>3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140</v>
      </c>
      <c r="AU329" s="244" t="s">
        <v>86</v>
      </c>
      <c r="AV329" s="13" t="s">
        <v>86</v>
      </c>
      <c r="AW329" s="13" t="s">
        <v>32</v>
      </c>
      <c r="AX329" s="13" t="s">
        <v>84</v>
      </c>
      <c r="AY329" s="244" t="s">
        <v>131</v>
      </c>
    </row>
    <row r="330" s="2" customFormat="1" ht="16.5" customHeight="1">
      <c r="A330" s="38"/>
      <c r="B330" s="39"/>
      <c r="C330" s="269" t="s">
        <v>603</v>
      </c>
      <c r="D330" s="269" t="s">
        <v>449</v>
      </c>
      <c r="E330" s="270" t="s">
        <v>604</v>
      </c>
      <c r="F330" s="271" t="s">
        <v>605</v>
      </c>
      <c r="G330" s="272" t="s">
        <v>237</v>
      </c>
      <c r="H330" s="273">
        <v>0.309</v>
      </c>
      <c r="I330" s="274"/>
      <c r="J330" s="275">
        <f>ROUND(I330*H330,2)</f>
        <v>0</v>
      </c>
      <c r="K330" s="276"/>
      <c r="L330" s="277"/>
      <c r="M330" s="278" t="s">
        <v>1</v>
      </c>
      <c r="N330" s="279" t="s">
        <v>41</v>
      </c>
      <c r="O330" s="91"/>
      <c r="P330" s="229">
        <f>O330*H330</f>
        <v>0</v>
      </c>
      <c r="Q330" s="229">
        <v>0.20000000000000001</v>
      </c>
      <c r="R330" s="229">
        <f>Q330*H330</f>
        <v>0.061800000000000001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155</v>
      </c>
      <c r="AT330" s="231" t="s">
        <v>449</v>
      </c>
      <c r="AU330" s="231" t="s">
        <v>86</v>
      </c>
      <c r="AY330" s="17" t="s">
        <v>131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146</v>
      </c>
      <c r="BM330" s="231" t="s">
        <v>606</v>
      </c>
    </row>
    <row r="331" s="13" customFormat="1">
      <c r="A331" s="13"/>
      <c r="B331" s="233"/>
      <c r="C331" s="234"/>
      <c r="D331" s="235" t="s">
        <v>140</v>
      </c>
      <c r="E331" s="236" t="s">
        <v>1</v>
      </c>
      <c r="F331" s="237" t="s">
        <v>141</v>
      </c>
      <c r="G331" s="234"/>
      <c r="H331" s="238">
        <v>3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140</v>
      </c>
      <c r="AU331" s="244" t="s">
        <v>86</v>
      </c>
      <c r="AV331" s="13" t="s">
        <v>86</v>
      </c>
      <c r="AW331" s="13" t="s">
        <v>32</v>
      </c>
      <c r="AX331" s="13" t="s">
        <v>84</v>
      </c>
      <c r="AY331" s="244" t="s">
        <v>131</v>
      </c>
    </row>
    <row r="332" s="13" customFormat="1">
      <c r="A332" s="13"/>
      <c r="B332" s="233"/>
      <c r="C332" s="234"/>
      <c r="D332" s="235" t="s">
        <v>140</v>
      </c>
      <c r="E332" s="234"/>
      <c r="F332" s="237" t="s">
        <v>607</v>
      </c>
      <c r="G332" s="234"/>
      <c r="H332" s="238">
        <v>0.309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140</v>
      </c>
      <c r="AU332" s="244" t="s">
        <v>86</v>
      </c>
      <c r="AV332" s="13" t="s">
        <v>86</v>
      </c>
      <c r="AW332" s="13" t="s">
        <v>4</v>
      </c>
      <c r="AX332" s="13" t="s">
        <v>84</v>
      </c>
      <c r="AY332" s="244" t="s">
        <v>131</v>
      </c>
    </row>
    <row r="333" s="2" customFormat="1" ht="16.5" customHeight="1">
      <c r="A333" s="38"/>
      <c r="B333" s="39"/>
      <c r="C333" s="219" t="s">
        <v>385</v>
      </c>
      <c r="D333" s="219" t="s">
        <v>134</v>
      </c>
      <c r="E333" s="220" t="s">
        <v>608</v>
      </c>
      <c r="F333" s="221" t="s">
        <v>609</v>
      </c>
      <c r="G333" s="222" t="s">
        <v>452</v>
      </c>
      <c r="H333" s="223">
        <v>4.5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146</v>
      </c>
      <c r="AT333" s="231" t="s">
        <v>134</v>
      </c>
      <c r="AU333" s="231" t="s">
        <v>86</v>
      </c>
      <c r="AY333" s="17" t="s">
        <v>131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146</v>
      </c>
      <c r="BM333" s="231" t="s">
        <v>610</v>
      </c>
    </row>
    <row r="334" s="14" customFormat="1">
      <c r="A334" s="14"/>
      <c r="B334" s="245"/>
      <c r="C334" s="246"/>
      <c r="D334" s="235" t="s">
        <v>140</v>
      </c>
      <c r="E334" s="247" t="s">
        <v>1</v>
      </c>
      <c r="F334" s="248" t="s">
        <v>611</v>
      </c>
      <c r="G334" s="246"/>
      <c r="H334" s="247" t="s">
        <v>1</v>
      </c>
      <c r="I334" s="249"/>
      <c r="J334" s="246"/>
      <c r="K334" s="246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140</v>
      </c>
      <c r="AU334" s="254" t="s">
        <v>86</v>
      </c>
      <c r="AV334" s="14" t="s">
        <v>84</v>
      </c>
      <c r="AW334" s="14" t="s">
        <v>32</v>
      </c>
      <c r="AX334" s="14" t="s">
        <v>76</v>
      </c>
      <c r="AY334" s="254" t="s">
        <v>131</v>
      </c>
    </row>
    <row r="335" s="13" customFormat="1">
      <c r="A335" s="13"/>
      <c r="B335" s="233"/>
      <c r="C335" s="234"/>
      <c r="D335" s="235" t="s">
        <v>140</v>
      </c>
      <c r="E335" s="236" t="s">
        <v>1</v>
      </c>
      <c r="F335" s="237" t="s">
        <v>612</v>
      </c>
      <c r="G335" s="234"/>
      <c r="H335" s="238">
        <v>4.5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140</v>
      </c>
      <c r="AU335" s="244" t="s">
        <v>86</v>
      </c>
      <c r="AV335" s="13" t="s">
        <v>86</v>
      </c>
      <c r="AW335" s="13" t="s">
        <v>32</v>
      </c>
      <c r="AX335" s="13" t="s">
        <v>84</v>
      </c>
      <c r="AY335" s="244" t="s">
        <v>131</v>
      </c>
    </row>
    <row r="336" s="2" customFormat="1" ht="21.75" customHeight="1">
      <c r="A336" s="38"/>
      <c r="B336" s="39"/>
      <c r="C336" s="219" t="s">
        <v>613</v>
      </c>
      <c r="D336" s="219" t="s">
        <v>134</v>
      </c>
      <c r="E336" s="220" t="s">
        <v>614</v>
      </c>
      <c r="F336" s="221" t="s">
        <v>615</v>
      </c>
      <c r="G336" s="222" t="s">
        <v>237</v>
      </c>
      <c r="H336" s="223">
        <v>30.600000000000001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41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146</v>
      </c>
      <c r="AT336" s="231" t="s">
        <v>134</v>
      </c>
      <c r="AU336" s="231" t="s">
        <v>86</v>
      </c>
      <c r="AY336" s="17" t="s">
        <v>131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146</v>
      </c>
      <c r="BM336" s="231" t="s">
        <v>616</v>
      </c>
    </row>
    <row r="337" s="14" customFormat="1">
      <c r="A337" s="14"/>
      <c r="B337" s="245"/>
      <c r="C337" s="246"/>
      <c r="D337" s="235" t="s">
        <v>140</v>
      </c>
      <c r="E337" s="247" t="s">
        <v>1</v>
      </c>
      <c r="F337" s="248" t="s">
        <v>529</v>
      </c>
      <c r="G337" s="246"/>
      <c r="H337" s="247" t="s">
        <v>1</v>
      </c>
      <c r="I337" s="249"/>
      <c r="J337" s="246"/>
      <c r="K337" s="246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140</v>
      </c>
      <c r="AU337" s="254" t="s">
        <v>86</v>
      </c>
      <c r="AV337" s="14" t="s">
        <v>84</v>
      </c>
      <c r="AW337" s="14" t="s">
        <v>32</v>
      </c>
      <c r="AX337" s="14" t="s">
        <v>76</v>
      </c>
      <c r="AY337" s="254" t="s">
        <v>131</v>
      </c>
    </row>
    <row r="338" s="14" customFormat="1">
      <c r="A338" s="14"/>
      <c r="B338" s="245"/>
      <c r="C338" s="246"/>
      <c r="D338" s="235" t="s">
        <v>140</v>
      </c>
      <c r="E338" s="247" t="s">
        <v>1</v>
      </c>
      <c r="F338" s="248" t="s">
        <v>617</v>
      </c>
      <c r="G338" s="246"/>
      <c r="H338" s="247" t="s">
        <v>1</v>
      </c>
      <c r="I338" s="249"/>
      <c r="J338" s="246"/>
      <c r="K338" s="246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140</v>
      </c>
      <c r="AU338" s="254" t="s">
        <v>86</v>
      </c>
      <c r="AV338" s="14" t="s">
        <v>84</v>
      </c>
      <c r="AW338" s="14" t="s">
        <v>32</v>
      </c>
      <c r="AX338" s="14" t="s">
        <v>76</v>
      </c>
      <c r="AY338" s="254" t="s">
        <v>131</v>
      </c>
    </row>
    <row r="339" s="13" customFormat="1">
      <c r="A339" s="13"/>
      <c r="B339" s="233"/>
      <c r="C339" s="234"/>
      <c r="D339" s="235" t="s">
        <v>140</v>
      </c>
      <c r="E339" s="236" t="s">
        <v>1</v>
      </c>
      <c r="F339" s="237" t="s">
        <v>618</v>
      </c>
      <c r="G339" s="234"/>
      <c r="H339" s="238">
        <v>12.6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140</v>
      </c>
      <c r="AU339" s="244" t="s">
        <v>86</v>
      </c>
      <c r="AV339" s="13" t="s">
        <v>86</v>
      </c>
      <c r="AW339" s="13" t="s">
        <v>32</v>
      </c>
      <c r="AX339" s="13" t="s">
        <v>76</v>
      </c>
      <c r="AY339" s="244" t="s">
        <v>131</v>
      </c>
    </row>
    <row r="340" s="14" customFormat="1">
      <c r="A340" s="14"/>
      <c r="B340" s="245"/>
      <c r="C340" s="246"/>
      <c r="D340" s="235" t="s">
        <v>140</v>
      </c>
      <c r="E340" s="247" t="s">
        <v>1</v>
      </c>
      <c r="F340" s="248" t="s">
        <v>548</v>
      </c>
      <c r="G340" s="246"/>
      <c r="H340" s="247" t="s">
        <v>1</v>
      </c>
      <c r="I340" s="249"/>
      <c r="J340" s="246"/>
      <c r="K340" s="246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140</v>
      </c>
      <c r="AU340" s="254" t="s">
        <v>86</v>
      </c>
      <c r="AV340" s="14" t="s">
        <v>84</v>
      </c>
      <c r="AW340" s="14" t="s">
        <v>32</v>
      </c>
      <c r="AX340" s="14" t="s">
        <v>76</v>
      </c>
      <c r="AY340" s="254" t="s">
        <v>131</v>
      </c>
    </row>
    <row r="341" s="13" customFormat="1">
      <c r="A341" s="13"/>
      <c r="B341" s="233"/>
      <c r="C341" s="234"/>
      <c r="D341" s="235" t="s">
        <v>140</v>
      </c>
      <c r="E341" s="236" t="s">
        <v>1</v>
      </c>
      <c r="F341" s="237" t="s">
        <v>619</v>
      </c>
      <c r="G341" s="234"/>
      <c r="H341" s="238">
        <v>18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140</v>
      </c>
      <c r="AU341" s="244" t="s">
        <v>86</v>
      </c>
      <c r="AV341" s="13" t="s">
        <v>86</v>
      </c>
      <c r="AW341" s="13" t="s">
        <v>32</v>
      </c>
      <c r="AX341" s="13" t="s">
        <v>76</v>
      </c>
      <c r="AY341" s="244" t="s">
        <v>131</v>
      </c>
    </row>
    <row r="342" s="15" customFormat="1">
      <c r="A342" s="15"/>
      <c r="B342" s="258"/>
      <c r="C342" s="259"/>
      <c r="D342" s="235" t="s">
        <v>140</v>
      </c>
      <c r="E342" s="260" t="s">
        <v>1</v>
      </c>
      <c r="F342" s="261" t="s">
        <v>246</v>
      </c>
      <c r="G342" s="259"/>
      <c r="H342" s="262">
        <v>30.600000000000001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140</v>
      </c>
      <c r="AU342" s="268" t="s">
        <v>86</v>
      </c>
      <c r="AV342" s="15" t="s">
        <v>146</v>
      </c>
      <c r="AW342" s="15" t="s">
        <v>32</v>
      </c>
      <c r="AX342" s="15" t="s">
        <v>84</v>
      </c>
      <c r="AY342" s="268" t="s">
        <v>131</v>
      </c>
    </row>
    <row r="343" s="12" customFormat="1" ht="22.8" customHeight="1">
      <c r="A343" s="12"/>
      <c r="B343" s="203"/>
      <c r="C343" s="204"/>
      <c r="D343" s="205" t="s">
        <v>75</v>
      </c>
      <c r="E343" s="217" t="s">
        <v>86</v>
      </c>
      <c r="F343" s="217" t="s">
        <v>620</v>
      </c>
      <c r="G343" s="204"/>
      <c r="H343" s="204"/>
      <c r="I343" s="207"/>
      <c r="J343" s="218">
        <f>BK343</f>
        <v>0</v>
      </c>
      <c r="K343" s="204"/>
      <c r="L343" s="209"/>
      <c r="M343" s="210"/>
      <c r="N343" s="211"/>
      <c r="O343" s="211"/>
      <c r="P343" s="212">
        <f>SUM(P344:P349)</f>
        <v>0</v>
      </c>
      <c r="Q343" s="211"/>
      <c r="R343" s="212">
        <f>SUM(R344:R349)</f>
        <v>1.5552000000000001</v>
      </c>
      <c r="S343" s="211"/>
      <c r="T343" s="213">
        <f>SUM(T344:T349)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4" t="s">
        <v>84</v>
      </c>
      <c r="AT343" s="215" t="s">
        <v>75</v>
      </c>
      <c r="AU343" s="215" t="s">
        <v>84</v>
      </c>
      <c r="AY343" s="214" t="s">
        <v>131</v>
      </c>
      <c r="BK343" s="216">
        <f>SUM(BK344:BK349)</f>
        <v>0</v>
      </c>
    </row>
    <row r="344" s="2" customFormat="1" ht="24.15" customHeight="1">
      <c r="A344" s="38"/>
      <c r="B344" s="39"/>
      <c r="C344" s="219" t="s">
        <v>621</v>
      </c>
      <c r="D344" s="219" t="s">
        <v>134</v>
      </c>
      <c r="E344" s="220" t="s">
        <v>622</v>
      </c>
      <c r="F344" s="221" t="s">
        <v>623</v>
      </c>
      <c r="G344" s="222" t="s">
        <v>237</v>
      </c>
      <c r="H344" s="223">
        <v>0.71999999999999997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41</v>
      </c>
      <c r="O344" s="91"/>
      <c r="P344" s="229">
        <f>O344*H344</f>
        <v>0</v>
      </c>
      <c r="Q344" s="229">
        <v>2.1600000000000001</v>
      </c>
      <c r="R344" s="229">
        <f>Q344*H344</f>
        <v>1.5552000000000001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146</v>
      </c>
      <c r="AT344" s="231" t="s">
        <v>134</v>
      </c>
      <c r="AU344" s="231" t="s">
        <v>86</v>
      </c>
      <c r="AY344" s="17" t="s">
        <v>131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84</v>
      </c>
      <c r="BK344" s="232">
        <f>ROUND(I344*H344,2)</f>
        <v>0</v>
      </c>
      <c r="BL344" s="17" t="s">
        <v>146</v>
      </c>
      <c r="BM344" s="231" t="s">
        <v>624</v>
      </c>
    </row>
    <row r="345" s="14" customFormat="1">
      <c r="A345" s="14"/>
      <c r="B345" s="245"/>
      <c r="C345" s="246"/>
      <c r="D345" s="235" t="s">
        <v>140</v>
      </c>
      <c r="E345" s="247" t="s">
        <v>1</v>
      </c>
      <c r="F345" s="248" t="s">
        <v>625</v>
      </c>
      <c r="G345" s="246"/>
      <c r="H345" s="247" t="s">
        <v>1</v>
      </c>
      <c r="I345" s="249"/>
      <c r="J345" s="246"/>
      <c r="K345" s="246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140</v>
      </c>
      <c r="AU345" s="254" t="s">
        <v>86</v>
      </c>
      <c r="AV345" s="14" t="s">
        <v>84</v>
      </c>
      <c r="AW345" s="14" t="s">
        <v>32</v>
      </c>
      <c r="AX345" s="14" t="s">
        <v>76</v>
      </c>
      <c r="AY345" s="254" t="s">
        <v>131</v>
      </c>
    </row>
    <row r="346" s="13" customFormat="1">
      <c r="A346" s="13"/>
      <c r="B346" s="233"/>
      <c r="C346" s="234"/>
      <c r="D346" s="235" t="s">
        <v>140</v>
      </c>
      <c r="E346" s="236" t="s">
        <v>1</v>
      </c>
      <c r="F346" s="237" t="s">
        <v>626</v>
      </c>
      <c r="G346" s="234"/>
      <c r="H346" s="238">
        <v>0.71999999999999997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140</v>
      </c>
      <c r="AU346" s="244" t="s">
        <v>86</v>
      </c>
      <c r="AV346" s="13" t="s">
        <v>86</v>
      </c>
      <c r="AW346" s="13" t="s">
        <v>32</v>
      </c>
      <c r="AX346" s="13" t="s">
        <v>84</v>
      </c>
      <c r="AY346" s="244" t="s">
        <v>131</v>
      </c>
    </row>
    <row r="347" s="2" customFormat="1" ht="24.15" customHeight="1">
      <c r="A347" s="38"/>
      <c r="B347" s="39"/>
      <c r="C347" s="219" t="s">
        <v>627</v>
      </c>
      <c r="D347" s="219" t="s">
        <v>134</v>
      </c>
      <c r="E347" s="220" t="s">
        <v>628</v>
      </c>
      <c r="F347" s="221" t="s">
        <v>629</v>
      </c>
      <c r="G347" s="222" t="s">
        <v>237</v>
      </c>
      <c r="H347" s="223">
        <v>0.33900000000000002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41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146</v>
      </c>
      <c r="AT347" s="231" t="s">
        <v>134</v>
      </c>
      <c r="AU347" s="231" t="s">
        <v>86</v>
      </c>
      <c r="AY347" s="17" t="s">
        <v>131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84</v>
      </c>
      <c r="BK347" s="232">
        <f>ROUND(I347*H347,2)</f>
        <v>0</v>
      </c>
      <c r="BL347" s="17" t="s">
        <v>146</v>
      </c>
      <c r="BM347" s="231" t="s">
        <v>630</v>
      </c>
    </row>
    <row r="348" s="14" customFormat="1">
      <c r="A348" s="14"/>
      <c r="B348" s="245"/>
      <c r="C348" s="246"/>
      <c r="D348" s="235" t="s">
        <v>140</v>
      </c>
      <c r="E348" s="247" t="s">
        <v>1</v>
      </c>
      <c r="F348" s="248" t="s">
        <v>631</v>
      </c>
      <c r="G348" s="246"/>
      <c r="H348" s="247" t="s">
        <v>1</v>
      </c>
      <c r="I348" s="249"/>
      <c r="J348" s="246"/>
      <c r="K348" s="246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140</v>
      </c>
      <c r="AU348" s="254" t="s">
        <v>86</v>
      </c>
      <c r="AV348" s="14" t="s">
        <v>84</v>
      </c>
      <c r="AW348" s="14" t="s">
        <v>32</v>
      </c>
      <c r="AX348" s="14" t="s">
        <v>76</v>
      </c>
      <c r="AY348" s="254" t="s">
        <v>131</v>
      </c>
    </row>
    <row r="349" s="13" customFormat="1">
      <c r="A349" s="13"/>
      <c r="B349" s="233"/>
      <c r="C349" s="234"/>
      <c r="D349" s="235" t="s">
        <v>140</v>
      </c>
      <c r="E349" s="236" t="s">
        <v>1</v>
      </c>
      <c r="F349" s="237" t="s">
        <v>632</v>
      </c>
      <c r="G349" s="234"/>
      <c r="H349" s="238">
        <v>0.33900000000000002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140</v>
      </c>
      <c r="AU349" s="244" t="s">
        <v>86</v>
      </c>
      <c r="AV349" s="13" t="s">
        <v>86</v>
      </c>
      <c r="AW349" s="13" t="s">
        <v>32</v>
      </c>
      <c r="AX349" s="13" t="s">
        <v>84</v>
      </c>
      <c r="AY349" s="244" t="s">
        <v>131</v>
      </c>
    </row>
    <row r="350" s="12" customFormat="1" ht="22.8" customHeight="1">
      <c r="A350" s="12"/>
      <c r="B350" s="203"/>
      <c r="C350" s="204"/>
      <c r="D350" s="205" t="s">
        <v>75</v>
      </c>
      <c r="E350" s="217" t="s">
        <v>7</v>
      </c>
      <c r="F350" s="217" t="s">
        <v>633</v>
      </c>
      <c r="G350" s="204"/>
      <c r="H350" s="204"/>
      <c r="I350" s="207"/>
      <c r="J350" s="218">
        <f>BK350</f>
        <v>0</v>
      </c>
      <c r="K350" s="204"/>
      <c r="L350" s="209"/>
      <c r="M350" s="210"/>
      <c r="N350" s="211"/>
      <c r="O350" s="211"/>
      <c r="P350" s="212">
        <f>SUM(P351:P362)</f>
        <v>0</v>
      </c>
      <c r="Q350" s="211"/>
      <c r="R350" s="212">
        <f>SUM(R351:R362)</f>
        <v>44.344700830000001</v>
      </c>
      <c r="S350" s="211"/>
      <c r="T350" s="213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4" t="s">
        <v>84</v>
      </c>
      <c r="AT350" s="215" t="s">
        <v>75</v>
      </c>
      <c r="AU350" s="215" t="s">
        <v>84</v>
      </c>
      <c r="AY350" s="214" t="s">
        <v>131</v>
      </c>
      <c r="BK350" s="216">
        <f>SUM(BK351:BK362)</f>
        <v>0</v>
      </c>
    </row>
    <row r="351" s="2" customFormat="1" ht="44.25" customHeight="1">
      <c r="A351" s="38"/>
      <c r="B351" s="39"/>
      <c r="C351" s="219" t="s">
        <v>634</v>
      </c>
      <c r="D351" s="219" t="s">
        <v>134</v>
      </c>
      <c r="E351" s="220" t="s">
        <v>635</v>
      </c>
      <c r="F351" s="221" t="s">
        <v>636</v>
      </c>
      <c r="G351" s="222" t="s">
        <v>258</v>
      </c>
      <c r="H351" s="223">
        <v>568.75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0.00013999999999999999</v>
      </c>
      <c r="R351" s="229">
        <f>Q351*H351</f>
        <v>0.079624999999999987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146</v>
      </c>
      <c r="AT351" s="231" t="s">
        <v>134</v>
      </c>
      <c r="AU351" s="231" t="s">
        <v>86</v>
      </c>
      <c r="AY351" s="17" t="s">
        <v>131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146</v>
      </c>
      <c r="BM351" s="231" t="s">
        <v>637</v>
      </c>
    </row>
    <row r="352" s="13" customFormat="1">
      <c r="A352" s="13"/>
      <c r="B352" s="233"/>
      <c r="C352" s="234"/>
      <c r="D352" s="235" t="s">
        <v>140</v>
      </c>
      <c r="E352" s="236" t="s">
        <v>1</v>
      </c>
      <c r="F352" s="237" t="s">
        <v>260</v>
      </c>
      <c r="G352" s="234"/>
      <c r="H352" s="238">
        <v>568.75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140</v>
      </c>
      <c r="AU352" s="244" t="s">
        <v>86</v>
      </c>
      <c r="AV352" s="13" t="s">
        <v>86</v>
      </c>
      <c r="AW352" s="13" t="s">
        <v>32</v>
      </c>
      <c r="AX352" s="13" t="s">
        <v>84</v>
      </c>
      <c r="AY352" s="244" t="s">
        <v>131</v>
      </c>
    </row>
    <row r="353" s="2" customFormat="1" ht="16.5" customHeight="1">
      <c r="A353" s="38"/>
      <c r="B353" s="39"/>
      <c r="C353" s="269" t="s">
        <v>638</v>
      </c>
      <c r="D353" s="269" t="s">
        <v>449</v>
      </c>
      <c r="E353" s="270" t="s">
        <v>639</v>
      </c>
      <c r="F353" s="271" t="s">
        <v>640</v>
      </c>
      <c r="G353" s="272" t="s">
        <v>258</v>
      </c>
      <c r="H353" s="273">
        <v>597.18799999999999</v>
      </c>
      <c r="I353" s="274"/>
      <c r="J353" s="275">
        <f>ROUND(I353*H353,2)</f>
        <v>0</v>
      </c>
      <c r="K353" s="276"/>
      <c r="L353" s="277"/>
      <c r="M353" s="278" t="s">
        <v>1</v>
      </c>
      <c r="N353" s="279" t="s">
        <v>41</v>
      </c>
      <c r="O353" s="91"/>
      <c r="P353" s="229">
        <f>O353*H353</f>
        <v>0</v>
      </c>
      <c r="Q353" s="229">
        <v>0.00040000000000000002</v>
      </c>
      <c r="R353" s="229">
        <f>Q353*H353</f>
        <v>0.23887520000000001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155</v>
      </c>
      <c r="AT353" s="231" t="s">
        <v>449</v>
      </c>
      <c r="AU353" s="231" t="s">
        <v>86</v>
      </c>
      <c r="AY353" s="17" t="s">
        <v>131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84</v>
      </c>
      <c r="BK353" s="232">
        <f>ROUND(I353*H353,2)</f>
        <v>0</v>
      </c>
      <c r="BL353" s="17" t="s">
        <v>146</v>
      </c>
      <c r="BM353" s="231" t="s">
        <v>641</v>
      </c>
    </row>
    <row r="354" s="13" customFormat="1">
      <c r="A354" s="13"/>
      <c r="B354" s="233"/>
      <c r="C354" s="234"/>
      <c r="D354" s="235" t="s">
        <v>140</v>
      </c>
      <c r="E354" s="236" t="s">
        <v>1</v>
      </c>
      <c r="F354" s="237" t="s">
        <v>642</v>
      </c>
      <c r="G354" s="234"/>
      <c r="H354" s="238">
        <v>568.75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140</v>
      </c>
      <c r="AU354" s="244" t="s">
        <v>86</v>
      </c>
      <c r="AV354" s="13" t="s">
        <v>86</v>
      </c>
      <c r="AW354" s="13" t="s">
        <v>32</v>
      </c>
      <c r="AX354" s="13" t="s">
        <v>84</v>
      </c>
      <c r="AY354" s="244" t="s">
        <v>131</v>
      </c>
    </row>
    <row r="355" s="13" customFormat="1">
      <c r="A355" s="13"/>
      <c r="B355" s="233"/>
      <c r="C355" s="234"/>
      <c r="D355" s="235" t="s">
        <v>140</v>
      </c>
      <c r="E355" s="234"/>
      <c r="F355" s="237" t="s">
        <v>643</v>
      </c>
      <c r="G355" s="234"/>
      <c r="H355" s="238">
        <v>597.18799999999999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140</v>
      </c>
      <c r="AU355" s="244" t="s">
        <v>86</v>
      </c>
      <c r="AV355" s="13" t="s">
        <v>86</v>
      </c>
      <c r="AW355" s="13" t="s">
        <v>4</v>
      </c>
      <c r="AX355" s="13" t="s">
        <v>84</v>
      </c>
      <c r="AY355" s="244" t="s">
        <v>131</v>
      </c>
    </row>
    <row r="356" s="2" customFormat="1" ht="24.15" customHeight="1">
      <c r="A356" s="38"/>
      <c r="B356" s="39"/>
      <c r="C356" s="219" t="s">
        <v>644</v>
      </c>
      <c r="D356" s="219" t="s">
        <v>134</v>
      </c>
      <c r="E356" s="220" t="s">
        <v>645</v>
      </c>
      <c r="F356" s="221" t="s">
        <v>646</v>
      </c>
      <c r="G356" s="222" t="s">
        <v>237</v>
      </c>
      <c r="H356" s="223">
        <v>18.097000000000001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41</v>
      </c>
      <c r="O356" s="91"/>
      <c r="P356" s="229">
        <f>O356*H356</f>
        <v>0</v>
      </c>
      <c r="Q356" s="229">
        <v>2.4327899999999998</v>
      </c>
      <c r="R356" s="229">
        <f>Q356*H356</f>
        <v>44.026200629999998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146</v>
      </c>
      <c r="AT356" s="231" t="s">
        <v>134</v>
      </c>
      <c r="AU356" s="231" t="s">
        <v>86</v>
      </c>
      <c r="AY356" s="17" t="s">
        <v>131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84</v>
      </c>
      <c r="BK356" s="232">
        <f>ROUND(I356*H356,2)</f>
        <v>0</v>
      </c>
      <c r="BL356" s="17" t="s">
        <v>146</v>
      </c>
      <c r="BM356" s="231" t="s">
        <v>647</v>
      </c>
    </row>
    <row r="357" s="14" customFormat="1">
      <c r="A357" s="14"/>
      <c r="B357" s="245"/>
      <c r="C357" s="246"/>
      <c r="D357" s="235" t="s">
        <v>140</v>
      </c>
      <c r="E357" s="247" t="s">
        <v>1</v>
      </c>
      <c r="F357" s="248" t="s">
        <v>648</v>
      </c>
      <c r="G357" s="246"/>
      <c r="H357" s="247" t="s">
        <v>1</v>
      </c>
      <c r="I357" s="249"/>
      <c r="J357" s="246"/>
      <c r="K357" s="246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140</v>
      </c>
      <c r="AU357" s="254" t="s">
        <v>86</v>
      </c>
      <c r="AV357" s="14" t="s">
        <v>84</v>
      </c>
      <c r="AW357" s="14" t="s">
        <v>32</v>
      </c>
      <c r="AX357" s="14" t="s">
        <v>76</v>
      </c>
      <c r="AY357" s="254" t="s">
        <v>131</v>
      </c>
    </row>
    <row r="358" s="14" customFormat="1">
      <c r="A358" s="14"/>
      <c r="B358" s="245"/>
      <c r="C358" s="246"/>
      <c r="D358" s="235" t="s">
        <v>140</v>
      </c>
      <c r="E358" s="247" t="s">
        <v>1</v>
      </c>
      <c r="F358" s="248" t="s">
        <v>649</v>
      </c>
      <c r="G358" s="246"/>
      <c r="H358" s="247" t="s">
        <v>1</v>
      </c>
      <c r="I358" s="249"/>
      <c r="J358" s="246"/>
      <c r="K358" s="246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140</v>
      </c>
      <c r="AU358" s="254" t="s">
        <v>86</v>
      </c>
      <c r="AV358" s="14" t="s">
        <v>84</v>
      </c>
      <c r="AW358" s="14" t="s">
        <v>32</v>
      </c>
      <c r="AX358" s="14" t="s">
        <v>76</v>
      </c>
      <c r="AY358" s="254" t="s">
        <v>131</v>
      </c>
    </row>
    <row r="359" s="13" customFormat="1">
      <c r="A359" s="13"/>
      <c r="B359" s="233"/>
      <c r="C359" s="234"/>
      <c r="D359" s="235" t="s">
        <v>140</v>
      </c>
      <c r="E359" s="236" t="s">
        <v>1</v>
      </c>
      <c r="F359" s="237" t="s">
        <v>650</v>
      </c>
      <c r="G359" s="234"/>
      <c r="H359" s="238">
        <v>2.8239999999999998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140</v>
      </c>
      <c r="AU359" s="244" t="s">
        <v>86</v>
      </c>
      <c r="AV359" s="13" t="s">
        <v>86</v>
      </c>
      <c r="AW359" s="13" t="s">
        <v>32</v>
      </c>
      <c r="AX359" s="13" t="s">
        <v>76</v>
      </c>
      <c r="AY359" s="244" t="s">
        <v>131</v>
      </c>
    </row>
    <row r="360" s="14" customFormat="1">
      <c r="A360" s="14"/>
      <c r="B360" s="245"/>
      <c r="C360" s="246"/>
      <c r="D360" s="235" t="s">
        <v>140</v>
      </c>
      <c r="E360" s="247" t="s">
        <v>1</v>
      </c>
      <c r="F360" s="248" t="s">
        <v>651</v>
      </c>
      <c r="G360" s="246"/>
      <c r="H360" s="247" t="s">
        <v>1</v>
      </c>
      <c r="I360" s="249"/>
      <c r="J360" s="246"/>
      <c r="K360" s="246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140</v>
      </c>
      <c r="AU360" s="254" t="s">
        <v>86</v>
      </c>
      <c r="AV360" s="14" t="s">
        <v>84</v>
      </c>
      <c r="AW360" s="14" t="s">
        <v>32</v>
      </c>
      <c r="AX360" s="14" t="s">
        <v>76</v>
      </c>
      <c r="AY360" s="254" t="s">
        <v>131</v>
      </c>
    </row>
    <row r="361" s="13" customFormat="1">
      <c r="A361" s="13"/>
      <c r="B361" s="233"/>
      <c r="C361" s="234"/>
      <c r="D361" s="235" t="s">
        <v>140</v>
      </c>
      <c r="E361" s="236" t="s">
        <v>1</v>
      </c>
      <c r="F361" s="237" t="s">
        <v>652</v>
      </c>
      <c r="G361" s="234"/>
      <c r="H361" s="238">
        <v>15.273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140</v>
      </c>
      <c r="AU361" s="244" t="s">
        <v>86</v>
      </c>
      <c r="AV361" s="13" t="s">
        <v>86</v>
      </c>
      <c r="AW361" s="13" t="s">
        <v>32</v>
      </c>
      <c r="AX361" s="13" t="s">
        <v>76</v>
      </c>
      <c r="AY361" s="244" t="s">
        <v>131</v>
      </c>
    </row>
    <row r="362" s="15" customFormat="1">
      <c r="A362" s="15"/>
      <c r="B362" s="258"/>
      <c r="C362" s="259"/>
      <c r="D362" s="235" t="s">
        <v>140</v>
      </c>
      <c r="E362" s="260" t="s">
        <v>1</v>
      </c>
      <c r="F362" s="261" t="s">
        <v>246</v>
      </c>
      <c r="G362" s="259"/>
      <c r="H362" s="262">
        <v>18.097000000000001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8" t="s">
        <v>140</v>
      </c>
      <c r="AU362" s="268" t="s">
        <v>86</v>
      </c>
      <c r="AV362" s="15" t="s">
        <v>146</v>
      </c>
      <c r="AW362" s="15" t="s">
        <v>32</v>
      </c>
      <c r="AX362" s="15" t="s">
        <v>84</v>
      </c>
      <c r="AY362" s="268" t="s">
        <v>131</v>
      </c>
    </row>
    <row r="363" s="12" customFormat="1" ht="22.8" customHeight="1">
      <c r="A363" s="12"/>
      <c r="B363" s="203"/>
      <c r="C363" s="204"/>
      <c r="D363" s="205" t="s">
        <v>75</v>
      </c>
      <c r="E363" s="217" t="s">
        <v>146</v>
      </c>
      <c r="F363" s="217" t="s">
        <v>653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SUM(P364:P373)</f>
        <v>0</v>
      </c>
      <c r="Q363" s="211"/>
      <c r="R363" s="212">
        <f>SUM(R364:R373)</f>
        <v>0.77489999999999992</v>
      </c>
      <c r="S363" s="211"/>
      <c r="T363" s="213">
        <f>SUM(T364:T373)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84</v>
      </c>
      <c r="AT363" s="215" t="s">
        <v>75</v>
      </c>
      <c r="AU363" s="215" t="s">
        <v>84</v>
      </c>
      <c r="AY363" s="214" t="s">
        <v>131</v>
      </c>
      <c r="BK363" s="216">
        <f>SUM(BK364:BK373)</f>
        <v>0</v>
      </c>
    </row>
    <row r="364" s="2" customFormat="1" ht="24.15" customHeight="1">
      <c r="A364" s="38"/>
      <c r="B364" s="39"/>
      <c r="C364" s="219" t="s">
        <v>654</v>
      </c>
      <c r="D364" s="219" t="s">
        <v>134</v>
      </c>
      <c r="E364" s="220" t="s">
        <v>655</v>
      </c>
      <c r="F364" s="221" t="s">
        <v>656</v>
      </c>
      <c r="G364" s="222" t="s">
        <v>383</v>
      </c>
      <c r="H364" s="223">
        <v>6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41</v>
      </c>
      <c r="O364" s="91"/>
      <c r="P364" s="229">
        <f>O364*H364</f>
        <v>0</v>
      </c>
      <c r="Q364" s="229">
        <v>0.03465</v>
      </c>
      <c r="R364" s="229">
        <f>Q364*H364</f>
        <v>0.2079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146</v>
      </c>
      <c r="AT364" s="231" t="s">
        <v>134</v>
      </c>
      <c r="AU364" s="231" t="s">
        <v>86</v>
      </c>
      <c r="AY364" s="17" t="s">
        <v>131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84</v>
      </c>
      <c r="BK364" s="232">
        <f>ROUND(I364*H364,2)</f>
        <v>0</v>
      </c>
      <c r="BL364" s="17" t="s">
        <v>146</v>
      </c>
      <c r="BM364" s="231" t="s">
        <v>657</v>
      </c>
    </row>
    <row r="365" s="13" customFormat="1">
      <c r="A365" s="13"/>
      <c r="B365" s="233"/>
      <c r="C365" s="234"/>
      <c r="D365" s="235" t="s">
        <v>140</v>
      </c>
      <c r="E365" s="236" t="s">
        <v>1</v>
      </c>
      <c r="F365" s="237" t="s">
        <v>150</v>
      </c>
      <c r="G365" s="234"/>
      <c r="H365" s="238">
        <v>6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140</v>
      </c>
      <c r="AU365" s="244" t="s">
        <v>86</v>
      </c>
      <c r="AV365" s="13" t="s">
        <v>86</v>
      </c>
      <c r="AW365" s="13" t="s">
        <v>32</v>
      </c>
      <c r="AX365" s="13" t="s">
        <v>84</v>
      </c>
      <c r="AY365" s="244" t="s">
        <v>131</v>
      </c>
    </row>
    <row r="366" s="2" customFormat="1" ht="24.15" customHeight="1">
      <c r="A366" s="38"/>
      <c r="B366" s="39"/>
      <c r="C366" s="269" t="s">
        <v>658</v>
      </c>
      <c r="D366" s="269" t="s">
        <v>449</v>
      </c>
      <c r="E366" s="270" t="s">
        <v>659</v>
      </c>
      <c r="F366" s="271" t="s">
        <v>660</v>
      </c>
      <c r="G366" s="272" t="s">
        <v>287</v>
      </c>
      <c r="H366" s="273">
        <v>6.2999999999999998</v>
      </c>
      <c r="I366" s="274"/>
      <c r="J366" s="275">
        <f>ROUND(I366*H366,2)</f>
        <v>0</v>
      </c>
      <c r="K366" s="276"/>
      <c r="L366" s="277"/>
      <c r="M366" s="278" t="s">
        <v>1</v>
      </c>
      <c r="N366" s="279" t="s">
        <v>41</v>
      </c>
      <c r="O366" s="91"/>
      <c r="P366" s="229">
        <f>O366*H366</f>
        <v>0</v>
      </c>
      <c r="Q366" s="229">
        <v>0.089999999999999997</v>
      </c>
      <c r="R366" s="229">
        <f>Q366*H366</f>
        <v>0.56699999999999995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155</v>
      </c>
      <c r="AT366" s="231" t="s">
        <v>449</v>
      </c>
      <c r="AU366" s="231" t="s">
        <v>86</v>
      </c>
      <c r="AY366" s="17" t="s">
        <v>131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84</v>
      </c>
      <c r="BK366" s="232">
        <f>ROUND(I366*H366,2)</f>
        <v>0</v>
      </c>
      <c r="BL366" s="17" t="s">
        <v>146</v>
      </c>
      <c r="BM366" s="231" t="s">
        <v>661</v>
      </c>
    </row>
    <row r="367" s="13" customFormat="1">
      <c r="A367" s="13"/>
      <c r="B367" s="233"/>
      <c r="C367" s="234"/>
      <c r="D367" s="235" t="s">
        <v>140</v>
      </c>
      <c r="E367" s="236" t="s">
        <v>1</v>
      </c>
      <c r="F367" s="237" t="s">
        <v>150</v>
      </c>
      <c r="G367" s="234"/>
      <c r="H367" s="238">
        <v>6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140</v>
      </c>
      <c r="AU367" s="244" t="s">
        <v>86</v>
      </c>
      <c r="AV367" s="13" t="s">
        <v>86</v>
      </c>
      <c r="AW367" s="13" t="s">
        <v>32</v>
      </c>
      <c r="AX367" s="13" t="s">
        <v>84</v>
      </c>
      <c r="AY367" s="244" t="s">
        <v>131</v>
      </c>
    </row>
    <row r="368" s="13" customFormat="1">
      <c r="A368" s="13"/>
      <c r="B368" s="233"/>
      <c r="C368" s="234"/>
      <c r="D368" s="235" t="s">
        <v>140</v>
      </c>
      <c r="E368" s="234"/>
      <c r="F368" s="237" t="s">
        <v>662</v>
      </c>
      <c r="G368" s="234"/>
      <c r="H368" s="238">
        <v>6.2999999999999998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140</v>
      </c>
      <c r="AU368" s="244" t="s">
        <v>86</v>
      </c>
      <c r="AV368" s="13" t="s">
        <v>86</v>
      </c>
      <c r="AW368" s="13" t="s">
        <v>4</v>
      </c>
      <c r="AX368" s="13" t="s">
        <v>84</v>
      </c>
      <c r="AY368" s="244" t="s">
        <v>131</v>
      </c>
    </row>
    <row r="369" s="2" customFormat="1" ht="24.15" customHeight="1">
      <c r="A369" s="38"/>
      <c r="B369" s="39"/>
      <c r="C369" s="219" t="s">
        <v>663</v>
      </c>
      <c r="D369" s="219" t="s">
        <v>134</v>
      </c>
      <c r="E369" s="220" t="s">
        <v>664</v>
      </c>
      <c r="F369" s="221" t="s">
        <v>665</v>
      </c>
      <c r="G369" s="222" t="s">
        <v>258</v>
      </c>
      <c r="H369" s="223">
        <v>3.6000000000000001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146</v>
      </c>
      <c r="AT369" s="231" t="s">
        <v>134</v>
      </c>
      <c r="AU369" s="231" t="s">
        <v>86</v>
      </c>
      <c r="AY369" s="17" t="s">
        <v>131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146</v>
      </c>
      <c r="BM369" s="231" t="s">
        <v>666</v>
      </c>
    </row>
    <row r="370" s="14" customFormat="1">
      <c r="A370" s="14"/>
      <c r="B370" s="245"/>
      <c r="C370" s="246"/>
      <c r="D370" s="235" t="s">
        <v>140</v>
      </c>
      <c r="E370" s="247" t="s">
        <v>1</v>
      </c>
      <c r="F370" s="248" t="s">
        <v>667</v>
      </c>
      <c r="G370" s="246"/>
      <c r="H370" s="247" t="s">
        <v>1</v>
      </c>
      <c r="I370" s="249"/>
      <c r="J370" s="246"/>
      <c r="K370" s="246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140</v>
      </c>
      <c r="AU370" s="254" t="s">
        <v>86</v>
      </c>
      <c r="AV370" s="14" t="s">
        <v>84</v>
      </c>
      <c r="AW370" s="14" t="s">
        <v>32</v>
      </c>
      <c r="AX370" s="14" t="s">
        <v>76</v>
      </c>
      <c r="AY370" s="254" t="s">
        <v>131</v>
      </c>
    </row>
    <row r="371" s="13" customFormat="1">
      <c r="A371" s="13"/>
      <c r="B371" s="233"/>
      <c r="C371" s="234"/>
      <c r="D371" s="235" t="s">
        <v>140</v>
      </c>
      <c r="E371" s="236" t="s">
        <v>1</v>
      </c>
      <c r="F371" s="237" t="s">
        <v>668</v>
      </c>
      <c r="G371" s="234"/>
      <c r="H371" s="238">
        <v>3.6000000000000001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140</v>
      </c>
      <c r="AU371" s="244" t="s">
        <v>86</v>
      </c>
      <c r="AV371" s="13" t="s">
        <v>86</v>
      </c>
      <c r="AW371" s="13" t="s">
        <v>32</v>
      </c>
      <c r="AX371" s="13" t="s">
        <v>84</v>
      </c>
      <c r="AY371" s="244" t="s">
        <v>131</v>
      </c>
    </row>
    <row r="372" s="2" customFormat="1" ht="24.15" customHeight="1">
      <c r="A372" s="38"/>
      <c r="B372" s="39"/>
      <c r="C372" s="219" t="s">
        <v>669</v>
      </c>
      <c r="D372" s="219" t="s">
        <v>134</v>
      </c>
      <c r="E372" s="220" t="s">
        <v>670</v>
      </c>
      <c r="F372" s="221" t="s">
        <v>671</v>
      </c>
      <c r="G372" s="222" t="s">
        <v>258</v>
      </c>
      <c r="H372" s="223">
        <v>3.6000000000000001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41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146</v>
      </c>
      <c r="AT372" s="231" t="s">
        <v>134</v>
      </c>
      <c r="AU372" s="231" t="s">
        <v>86</v>
      </c>
      <c r="AY372" s="17" t="s">
        <v>131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146</v>
      </c>
      <c r="BM372" s="231" t="s">
        <v>672</v>
      </c>
    </row>
    <row r="373" s="13" customFormat="1">
      <c r="A373" s="13"/>
      <c r="B373" s="233"/>
      <c r="C373" s="234"/>
      <c r="D373" s="235" t="s">
        <v>140</v>
      </c>
      <c r="E373" s="236" t="s">
        <v>1</v>
      </c>
      <c r="F373" s="237" t="s">
        <v>673</v>
      </c>
      <c r="G373" s="234"/>
      <c r="H373" s="238">
        <v>3.6000000000000001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140</v>
      </c>
      <c r="AU373" s="244" t="s">
        <v>86</v>
      </c>
      <c r="AV373" s="13" t="s">
        <v>86</v>
      </c>
      <c r="AW373" s="13" t="s">
        <v>32</v>
      </c>
      <c r="AX373" s="13" t="s">
        <v>84</v>
      </c>
      <c r="AY373" s="244" t="s">
        <v>131</v>
      </c>
    </row>
    <row r="374" s="12" customFormat="1" ht="22.8" customHeight="1">
      <c r="A374" s="12"/>
      <c r="B374" s="203"/>
      <c r="C374" s="204"/>
      <c r="D374" s="205" t="s">
        <v>75</v>
      </c>
      <c r="E374" s="217" t="s">
        <v>130</v>
      </c>
      <c r="F374" s="217" t="s">
        <v>674</v>
      </c>
      <c r="G374" s="204"/>
      <c r="H374" s="204"/>
      <c r="I374" s="207"/>
      <c r="J374" s="218">
        <f>BK374</f>
        <v>0</v>
      </c>
      <c r="K374" s="204"/>
      <c r="L374" s="209"/>
      <c r="M374" s="210"/>
      <c r="N374" s="211"/>
      <c r="O374" s="211"/>
      <c r="P374" s="212">
        <f>SUM(P375:P434)</f>
        <v>0</v>
      </c>
      <c r="Q374" s="211"/>
      <c r="R374" s="212">
        <f>SUM(R375:R434)</f>
        <v>187.02281830999999</v>
      </c>
      <c r="S374" s="211"/>
      <c r="T374" s="213">
        <f>SUM(T375:T434)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4" t="s">
        <v>84</v>
      </c>
      <c r="AT374" s="215" t="s">
        <v>75</v>
      </c>
      <c r="AU374" s="215" t="s">
        <v>84</v>
      </c>
      <c r="AY374" s="214" t="s">
        <v>131</v>
      </c>
      <c r="BK374" s="216">
        <f>SUM(BK375:BK434)</f>
        <v>0</v>
      </c>
    </row>
    <row r="375" s="2" customFormat="1" ht="33" customHeight="1">
      <c r="A375" s="38"/>
      <c r="B375" s="39"/>
      <c r="C375" s="219" t="s">
        <v>675</v>
      </c>
      <c r="D375" s="219" t="s">
        <v>134</v>
      </c>
      <c r="E375" s="220" t="s">
        <v>676</v>
      </c>
      <c r="F375" s="221" t="s">
        <v>677</v>
      </c>
      <c r="G375" s="222" t="s">
        <v>258</v>
      </c>
      <c r="H375" s="223">
        <v>62.5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41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146</v>
      </c>
      <c r="AT375" s="231" t="s">
        <v>134</v>
      </c>
      <c r="AU375" s="231" t="s">
        <v>86</v>
      </c>
      <c r="AY375" s="17" t="s">
        <v>131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84</v>
      </c>
      <c r="BK375" s="232">
        <f>ROUND(I375*H375,2)</f>
        <v>0</v>
      </c>
      <c r="BL375" s="17" t="s">
        <v>146</v>
      </c>
      <c r="BM375" s="231" t="s">
        <v>678</v>
      </c>
    </row>
    <row r="376" s="14" customFormat="1">
      <c r="A376" s="14"/>
      <c r="B376" s="245"/>
      <c r="C376" s="246"/>
      <c r="D376" s="235" t="s">
        <v>140</v>
      </c>
      <c r="E376" s="247" t="s">
        <v>1</v>
      </c>
      <c r="F376" s="248" t="s">
        <v>679</v>
      </c>
      <c r="G376" s="246"/>
      <c r="H376" s="247" t="s">
        <v>1</v>
      </c>
      <c r="I376" s="249"/>
      <c r="J376" s="246"/>
      <c r="K376" s="246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140</v>
      </c>
      <c r="AU376" s="254" t="s">
        <v>86</v>
      </c>
      <c r="AV376" s="14" t="s">
        <v>84</v>
      </c>
      <c r="AW376" s="14" t="s">
        <v>32</v>
      </c>
      <c r="AX376" s="14" t="s">
        <v>76</v>
      </c>
      <c r="AY376" s="254" t="s">
        <v>131</v>
      </c>
    </row>
    <row r="377" s="13" customFormat="1">
      <c r="A377" s="13"/>
      <c r="B377" s="233"/>
      <c r="C377" s="234"/>
      <c r="D377" s="235" t="s">
        <v>140</v>
      </c>
      <c r="E377" s="236" t="s">
        <v>1</v>
      </c>
      <c r="F377" s="237" t="s">
        <v>680</v>
      </c>
      <c r="G377" s="234"/>
      <c r="H377" s="238">
        <v>62.5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140</v>
      </c>
      <c r="AU377" s="244" t="s">
        <v>86</v>
      </c>
      <c r="AV377" s="13" t="s">
        <v>86</v>
      </c>
      <c r="AW377" s="13" t="s">
        <v>32</v>
      </c>
      <c r="AX377" s="13" t="s">
        <v>84</v>
      </c>
      <c r="AY377" s="244" t="s">
        <v>131</v>
      </c>
    </row>
    <row r="378" s="2" customFormat="1" ht="33" customHeight="1">
      <c r="A378" s="38"/>
      <c r="B378" s="39"/>
      <c r="C378" s="219" t="s">
        <v>681</v>
      </c>
      <c r="D378" s="219" t="s">
        <v>134</v>
      </c>
      <c r="E378" s="220" t="s">
        <v>682</v>
      </c>
      <c r="F378" s="221" t="s">
        <v>683</v>
      </c>
      <c r="G378" s="222" t="s">
        <v>258</v>
      </c>
      <c r="H378" s="223">
        <v>40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41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146</v>
      </c>
      <c r="AT378" s="231" t="s">
        <v>134</v>
      </c>
      <c r="AU378" s="231" t="s">
        <v>86</v>
      </c>
      <c r="AY378" s="17" t="s">
        <v>131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84</v>
      </c>
      <c r="BK378" s="232">
        <f>ROUND(I378*H378,2)</f>
        <v>0</v>
      </c>
      <c r="BL378" s="17" t="s">
        <v>146</v>
      </c>
      <c r="BM378" s="231" t="s">
        <v>684</v>
      </c>
    </row>
    <row r="379" s="14" customFormat="1">
      <c r="A379" s="14"/>
      <c r="B379" s="245"/>
      <c r="C379" s="246"/>
      <c r="D379" s="235" t="s">
        <v>140</v>
      </c>
      <c r="E379" s="247" t="s">
        <v>1</v>
      </c>
      <c r="F379" s="248" t="s">
        <v>685</v>
      </c>
      <c r="G379" s="246"/>
      <c r="H379" s="247" t="s">
        <v>1</v>
      </c>
      <c r="I379" s="249"/>
      <c r="J379" s="246"/>
      <c r="K379" s="246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140</v>
      </c>
      <c r="AU379" s="254" t="s">
        <v>86</v>
      </c>
      <c r="AV379" s="14" t="s">
        <v>84</v>
      </c>
      <c r="AW379" s="14" t="s">
        <v>32</v>
      </c>
      <c r="AX379" s="14" t="s">
        <v>76</v>
      </c>
      <c r="AY379" s="254" t="s">
        <v>131</v>
      </c>
    </row>
    <row r="380" s="14" customFormat="1">
      <c r="A380" s="14"/>
      <c r="B380" s="245"/>
      <c r="C380" s="246"/>
      <c r="D380" s="235" t="s">
        <v>140</v>
      </c>
      <c r="E380" s="247" t="s">
        <v>1</v>
      </c>
      <c r="F380" s="248" t="s">
        <v>686</v>
      </c>
      <c r="G380" s="246"/>
      <c r="H380" s="247" t="s">
        <v>1</v>
      </c>
      <c r="I380" s="249"/>
      <c r="J380" s="246"/>
      <c r="K380" s="246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140</v>
      </c>
      <c r="AU380" s="254" t="s">
        <v>86</v>
      </c>
      <c r="AV380" s="14" t="s">
        <v>84</v>
      </c>
      <c r="AW380" s="14" t="s">
        <v>32</v>
      </c>
      <c r="AX380" s="14" t="s">
        <v>76</v>
      </c>
      <c r="AY380" s="254" t="s">
        <v>131</v>
      </c>
    </row>
    <row r="381" s="13" customFormat="1">
      <c r="A381" s="13"/>
      <c r="B381" s="233"/>
      <c r="C381" s="234"/>
      <c r="D381" s="235" t="s">
        <v>140</v>
      </c>
      <c r="E381" s="236" t="s">
        <v>1</v>
      </c>
      <c r="F381" s="237" t="s">
        <v>342</v>
      </c>
      <c r="G381" s="234"/>
      <c r="H381" s="238">
        <v>25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140</v>
      </c>
      <c r="AU381" s="244" t="s">
        <v>86</v>
      </c>
      <c r="AV381" s="13" t="s">
        <v>86</v>
      </c>
      <c r="AW381" s="13" t="s">
        <v>32</v>
      </c>
      <c r="AX381" s="13" t="s">
        <v>76</v>
      </c>
      <c r="AY381" s="244" t="s">
        <v>131</v>
      </c>
    </row>
    <row r="382" s="14" customFormat="1">
      <c r="A382" s="14"/>
      <c r="B382" s="245"/>
      <c r="C382" s="246"/>
      <c r="D382" s="235" t="s">
        <v>140</v>
      </c>
      <c r="E382" s="247" t="s">
        <v>1</v>
      </c>
      <c r="F382" s="248" t="s">
        <v>687</v>
      </c>
      <c r="G382" s="246"/>
      <c r="H382" s="247" t="s">
        <v>1</v>
      </c>
      <c r="I382" s="249"/>
      <c r="J382" s="246"/>
      <c r="K382" s="246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140</v>
      </c>
      <c r="AU382" s="254" t="s">
        <v>86</v>
      </c>
      <c r="AV382" s="14" t="s">
        <v>84</v>
      </c>
      <c r="AW382" s="14" t="s">
        <v>32</v>
      </c>
      <c r="AX382" s="14" t="s">
        <v>76</v>
      </c>
      <c r="AY382" s="254" t="s">
        <v>131</v>
      </c>
    </row>
    <row r="383" s="13" customFormat="1">
      <c r="A383" s="13"/>
      <c r="B383" s="233"/>
      <c r="C383" s="234"/>
      <c r="D383" s="235" t="s">
        <v>140</v>
      </c>
      <c r="E383" s="236" t="s">
        <v>1</v>
      </c>
      <c r="F383" s="237" t="s">
        <v>301</v>
      </c>
      <c r="G383" s="234"/>
      <c r="H383" s="238">
        <v>15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140</v>
      </c>
      <c r="AU383" s="244" t="s">
        <v>86</v>
      </c>
      <c r="AV383" s="13" t="s">
        <v>86</v>
      </c>
      <c r="AW383" s="13" t="s">
        <v>32</v>
      </c>
      <c r="AX383" s="13" t="s">
        <v>76</v>
      </c>
      <c r="AY383" s="244" t="s">
        <v>131</v>
      </c>
    </row>
    <row r="384" s="15" customFormat="1">
      <c r="A384" s="15"/>
      <c r="B384" s="258"/>
      <c r="C384" s="259"/>
      <c r="D384" s="235" t="s">
        <v>140</v>
      </c>
      <c r="E384" s="260" t="s">
        <v>1</v>
      </c>
      <c r="F384" s="261" t="s">
        <v>246</v>
      </c>
      <c r="G384" s="259"/>
      <c r="H384" s="262">
        <v>40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140</v>
      </c>
      <c r="AU384" s="268" t="s">
        <v>86</v>
      </c>
      <c r="AV384" s="15" t="s">
        <v>146</v>
      </c>
      <c r="AW384" s="15" t="s">
        <v>32</v>
      </c>
      <c r="AX384" s="15" t="s">
        <v>84</v>
      </c>
      <c r="AY384" s="268" t="s">
        <v>131</v>
      </c>
    </row>
    <row r="385" s="2" customFormat="1" ht="33" customHeight="1">
      <c r="A385" s="38"/>
      <c r="B385" s="39"/>
      <c r="C385" s="219" t="s">
        <v>688</v>
      </c>
      <c r="D385" s="219" t="s">
        <v>134</v>
      </c>
      <c r="E385" s="220" t="s">
        <v>689</v>
      </c>
      <c r="F385" s="221" t="s">
        <v>690</v>
      </c>
      <c r="G385" s="222" t="s">
        <v>258</v>
      </c>
      <c r="H385" s="223">
        <v>23.75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41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146</v>
      </c>
      <c r="AT385" s="231" t="s">
        <v>134</v>
      </c>
      <c r="AU385" s="231" t="s">
        <v>86</v>
      </c>
      <c r="AY385" s="17" t="s">
        <v>131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84</v>
      </c>
      <c r="BK385" s="232">
        <f>ROUND(I385*H385,2)</f>
        <v>0</v>
      </c>
      <c r="BL385" s="17" t="s">
        <v>146</v>
      </c>
      <c r="BM385" s="231" t="s">
        <v>691</v>
      </c>
    </row>
    <row r="386" s="14" customFormat="1">
      <c r="A386" s="14"/>
      <c r="B386" s="245"/>
      <c r="C386" s="246"/>
      <c r="D386" s="235" t="s">
        <v>140</v>
      </c>
      <c r="E386" s="247" t="s">
        <v>1</v>
      </c>
      <c r="F386" s="248" t="s">
        <v>692</v>
      </c>
      <c r="G386" s="246"/>
      <c r="H386" s="247" t="s">
        <v>1</v>
      </c>
      <c r="I386" s="249"/>
      <c r="J386" s="246"/>
      <c r="K386" s="246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140</v>
      </c>
      <c r="AU386" s="254" t="s">
        <v>86</v>
      </c>
      <c r="AV386" s="14" t="s">
        <v>84</v>
      </c>
      <c r="AW386" s="14" t="s">
        <v>32</v>
      </c>
      <c r="AX386" s="14" t="s">
        <v>76</v>
      </c>
      <c r="AY386" s="254" t="s">
        <v>131</v>
      </c>
    </row>
    <row r="387" s="13" customFormat="1">
      <c r="A387" s="13"/>
      <c r="B387" s="233"/>
      <c r="C387" s="234"/>
      <c r="D387" s="235" t="s">
        <v>140</v>
      </c>
      <c r="E387" s="236" t="s">
        <v>1</v>
      </c>
      <c r="F387" s="237" t="s">
        <v>693</v>
      </c>
      <c r="G387" s="234"/>
      <c r="H387" s="238">
        <v>23.75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140</v>
      </c>
      <c r="AU387" s="244" t="s">
        <v>86</v>
      </c>
      <c r="AV387" s="13" t="s">
        <v>86</v>
      </c>
      <c r="AW387" s="13" t="s">
        <v>32</v>
      </c>
      <c r="AX387" s="13" t="s">
        <v>84</v>
      </c>
      <c r="AY387" s="244" t="s">
        <v>131</v>
      </c>
    </row>
    <row r="388" s="2" customFormat="1" ht="33" customHeight="1">
      <c r="A388" s="38"/>
      <c r="B388" s="39"/>
      <c r="C388" s="219" t="s">
        <v>694</v>
      </c>
      <c r="D388" s="219" t="s">
        <v>134</v>
      </c>
      <c r="E388" s="220" t="s">
        <v>695</v>
      </c>
      <c r="F388" s="221" t="s">
        <v>696</v>
      </c>
      <c r="G388" s="222" t="s">
        <v>258</v>
      </c>
      <c r="H388" s="223">
        <v>2.5</v>
      </c>
      <c r="I388" s="224"/>
      <c r="J388" s="225">
        <f>ROUND(I388*H388,2)</f>
        <v>0</v>
      </c>
      <c r="K388" s="226"/>
      <c r="L388" s="44"/>
      <c r="M388" s="227" t="s">
        <v>1</v>
      </c>
      <c r="N388" s="228" t="s">
        <v>41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146</v>
      </c>
      <c r="AT388" s="231" t="s">
        <v>134</v>
      </c>
      <c r="AU388" s="231" t="s">
        <v>86</v>
      </c>
      <c r="AY388" s="17" t="s">
        <v>131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84</v>
      </c>
      <c r="BK388" s="232">
        <f>ROUND(I388*H388,2)</f>
        <v>0</v>
      </c>
      <c r="BL388" s="17" t="s">
        <v>146</v>
      </c>
      <c r="BM388" s="231" t="s">
        <v>697</v>
      </c>
    </row>
    <row r="389" s="14" customFormat="1">
      <c r="A389" s="14"/>
      <c r="B389" s="245"/>
      <c r="C389" s="246"/>
      <c r="D389" s="235" t="s">
        <v>140</v>
      </c>
      <c r="E389" s="247" t="s">
        <v>1</v>
      </c>
      <c r="F389" s="248" t="s">
        <v>698</v>
      </c>
      <c r="G389" s="246"/>
      <c r="H389" s="247" t="s">
        <v>1</v>
      </c>
      <c r="I389" s="249"/>
      <c r="J389" s="246"/>
      <c r="K389" s="246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140</v>
      </c>
      <c r="AU389" s="254" t="s">
        <v>86</v>
      </c>
      <c r="AV389" s="14" t="s">
        <v>84</v>
      </c>
      <c r="AW389" s="14" t="s">
        <v>32</v>
      </c>
      <c r="AX389" s="14" t="s">
        <v>76</v>
      </c>
      <c r="AY389" s="254" t="s">
        <v>131</v>
      </c>
    </row>
    <row r="390" s="13" customFormat="1">
      <c r="A390" s="13"/>
      <c r="B390" s="233"/>
      <c r="C390" s="234"/>
      <c r="D390" s="235" t="s">
        <v>140</v>
      </c>
      <c r="E390" s="236" t="s">
        <v>1</v>
      </c>
      <c r="F390" s="237" t="s">
        <v>377</v>
      </c>
      <c r="G390" s="234"/>
      <c r="H390" s="238">
        <v>2.5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140</v>
      </c>
      <c r="AU390" s="244" t="s">
        <v>86</v>
      </c>
      <c r="AV390" s="13" t="s">
        <v>86</v>
      </c>
      <c r="AW390" s="13" t="s">
        <v>32</v>
      </c>
      <c r="AX390" s="13" t="s">
        <v>84</v>
      </c>
      <c r="AY390" s="244" t="s">
        <v>131</v>
      </c>
    </row>
    <row r="391" s="2" customFormat="1" ht="33" customHeight="1">
      <c r="A391" s="38"/>
      <c r="B391" s="39"/>
      <c r="C391" s="219" t="s">
        <v>699</v>
      </c>
      <c r="D391" s="219" t="s">
        <v>134</v>
      </c>
      <c r="E391" s="220" t="s">
        <v>700</v>
      </c>
      <c r="F391" s="221" t="s">
        <v>701</v>
      </c>
      <c r="G391" s="222" t="s">
        <v>258</v>
      </c>
      <c r="H391" s="223">
        <v>55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41</v>
      </c>
      <c r="O391" s="91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146</v>
      </c>
      <c r="AT391" s="231" t="s">
        <v>134</v>
      </c>
      <c r="AU391" s="231" t="s">
        <v>86</v>
      </c>
      <c r="AY391" s="17" t="s">
        <v>131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84</v>
      </c>
      <c r="BK391" s="232">
        <f>ROUND(I391*H391,2)</f>
        <v>0</v>
      </c>
      <c r="BL391" s="17" t="s">
        <v>146</v>
      </c>
      <c r="BM391" s="231" t="s">
        <v>702</v>
      </c>
    </row>
    <row r="392" s="14" customFormat="1">
      <c r="A392" s="14"/>
      <c r="B392" s="245"/>
      <c r="C392" s="246"/>
      <c r="D392" s="235" t="s">
        <v>140</v>
      </c>
      <c r="E392" s="247" t="s">
        <v>1</v>
      </c>
      <c r="F392" s="248" t="s">
        <v>703</v>
      </c>
      <c r="G392" s="246"/>
      <c r="H392" s="247" t="s">
        <v>1</v>
      </c>
      <c r="I392" s="249"/>
      <c r="J392" s="246"/>
      <c r="K392" s="246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140</v>
      </c>
      <c r="AU392" s="254" t="s">
        <v>86</v>
      </c>
      <c r="AV392" s="14" t="s">
        <v>84</v>
      </c>
      <c r="AW392" s="14" t="s">
        <v>32</v>
      </c>
      <c r="AX392" s="14" t="s">
        <v>76</v>
      </c>
      <c r="AY392" s="254" t="s">
        <v>131</v>
      </c>
    </row>
    <row r="393" s="13" customFormat="1">
      <c r="A393" s="13"/>
      <c r="B393" s="233"/>
      <c r="C393" s="234"/>
      <c r="D393" s="235" t="s">
        <v>140</v>
      </c>
      <c r="E393" s="236" t="s">
        <v>1</v>
      </c>
      <c r="F393" s="237" t="s">
        <v>491</v>
      </c>
      <c r="G393" s="234"/>
      <c r="H393" s="238">
        <v>55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140</v>
      </c>
      <c r="AU393" s="244" t="s">
        <v>86</v>
      </c>
      <c r="AV393" s="13" t="s">
        <v>86</v>
      </c>
      <c r="AW393" s="13" t="s">
        <v>32</v>
      </c>
      <c r="AX393" s="13" t="s">
        <v>84</v>
      </c>
      <c r="AY393" s="244" t="s">
        <v>131</v>
      </c>
    </row>
    <row r="394" s="2" customFormat="1" ht="33" customHeight="1">
      <c r="A394" s="38"/>
      <c r="B394" s="39"/>
      <c r="C394" s="219" t="s">
        <v>704</v>
      </c>
      <c r="D394" s="219" t="s">
        <v>134</v>
      </c>
      <c r="E394" s="220" t="s">
        <v>705</v>
      </c>
      <c r="F394" s="221" t="s">
        <v>706</v>
      </c>
      <c r="G394" s="222" t="s">
        <v>258</v>
      </c>
      <c r="H394" s="223">
        <v>425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41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146</v>
      </c>
      <c r="AT394" s="231" t="s">
        <v>134</v>
      </c>
      <c r="AU394" s="231" t="s">
        <v>86</v>
      </c>
      <c r="AY394" s="17" t="s">
        <v>131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84</v>
      </c>
      <c r="BK394" s="232">
        <f>ROUND(I394*H394,2)</f>
        <v>0</v>
      </c>
      <c r="BL394" s="17" t="s">
        <v>146</v>
      </c>
      <c r="BM394" s="231" t="s">
        <v>707</v>
      </c>
    </row>
    <row r="395" s="14" customFormat="1">
      <c r="A395" s="14"/>
      <c r="B395" s="245"/>
      <c r="C395" s="246"/>
      <c r="D395" s="235" t="s">
        <v>140</v>
      </c>
      <c r="E395" s="247" t="s">
        <v>1</v>
      </c>
      <c r="F395" s="248" t="s">
        <v>703</v>
      </c>
      <c r="G395" s="246"/>
      <c r="H395" s="247" t="s">
        <v>1</v>
      </c>
      <c r="I395" s="249"/>
      <c r="J395" s="246"/>
      <c r="K395" s="246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140</v>
      </c>
      <c r="AU395" s="254" t="s">
        <v>86</v>
      </c>
      <c r="AV395" s="14" t="s">
        <v>84</v>
      </c>
      <c r="AW395" s="14" t="s">
        <v>32</v>
      </c>
      <c r="AX395" s="14" t="s">
        <v>76</v>
      </c>
      <c r="AY395" s="254" t="s">
        <v>131</v>
      </c>
    </row>
    <row r="396" s="13" customFormat="1">
      <c r="A396" s="13"/>
      <c r="B396" s="233"/>
      <c r="C396" s="234"/>
      <c r="D396" s="235" t="s">
        <v>140</v>
      </c>
      <c r="E396" s="236" t="s">
        <v>1</v>
      </c>
      <c r="F396" s="237" t="s">
        <v>708</v>
      </c>
      <c r="G396" s="234"/>
      <c r="H396" s="238">
        <v>425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140</v>
      </c>
      <c r="AU396" s="244" t="s">
        <v>86</v>
      </c>
      <c r="AV396" s="13" t="s">
        <v>86</v>
      </c>
      <c r="AW396" s="13" t="s">
        <v>32</v>
      </c>
      <c r="AX396" s="13" t="s">
        <v>84</v>
      </c>
      <c r="AY396" s="244" t="s">
        <v>131</v>
      </c>
    </row>
    <row r="397" s="2" customFormat="1" ht="37.8" customHeight="1">
      <c r="A397" s="38"/>
      <c r="B397" s="39"/>
      <c r="C397" s="219" t="s">
        <v>709</v>
      </c>
      <c r="D397" s="219" t="s">
        <v>134</v>
      </c>
      <c r="E397" s="220" t="s">
        <v>710</v>
      </c>
      <c r="F397" s="221" t="s">
        <v>711</v>
      </c>
      <c r="G397" s="222" t="s">
        <v>258</v>
      </c>
      <c r="H397" s="223">
        <v>5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41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146</v>
      </c>
      <c r="AT397" s="231" t="s">
        <v>134</v>
      </c>
      <c r="AU397" s="231" t="s">
        <v>86</v>
      </c>
      <c r="AY397" s="17" t="s">
        <v>131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84</v>
      </c>
      <c r="BK397" s="232">
        <f>ROUND(I397*H397,2)</f>
        <v>0</v>
      </c>
      <c r="BL397" s="17" t="s">
        <v>146</v>
      </c>
      <c r="BM397" s="231" t="s">
        <v>712</v>
      </c>
    </row>
    <row r="398" s="14" customFormat="1">
      <c r="A398" s="14"/>
      <c r="B398" s="245"/>
      <c r="C398" s="246"/>
      <c r="D398" s="235" t="s">
        <v>140</v>
      </c>
      <c r="E398" s="247" t="s">
        <v>1</v>
      </c>
      <c r="F398" s="248" t="s">
        <v>713</v>
      </c>
      <c r="G398" s="246"/>
      <c r="H398" s="247" t="s">
        <v>1</v>
      </c>
      <c r="I398" s="249"/>
      <c r="J398" s="246"/>
      <c r="K398" s="246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140</v>
      </c>
      <c r="AU398" s="254" t="s">
        <v>86</v>
      </c>
      <c r="AV398" s="14" t="s">
        <v>84</v>
      </c>
      <c r="AW398" s="14" t="s">
        <v>32</v>
      </c>
      <c r="AX398" s="14" t="s">
        <v>76</v>
      </c>
      <c r="AY398" s="254" t="s">
        <v>131</v>
      </c>
    </row>
    <row r="399" s="13" customFormat="1">
      <c r="A399" s="13"/>
      <c r="B399" s="233"/>
      <c r="C399" s="234"/>
      <c r="D399" s="235" t="s">
        <v>140</v>
      </c>
      <c r="E399" s="236" t="s">
        <v>1</v>
      </c>
      <c r="F399" s="237" t="s">
        <v>130</v>
      </c>
      <c r="G399" s="234"/>
      <c r="H399" s="238">
        <v>5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140</v>
      </c>
      <c r="AU399" s="244" t="s">
        <v>86</v>
      </c>
      <c r="AV399" s="13" t="s">
        <v>86</v>
      </c>
      <c r="AW399" s="13" t="s">
        <v>32</v>
      </c>
      <c r="AX399" s="13" t="s">
        <v>84</v>
      </c>
      <c r="AY399" s="244" t="s">
        <v>131</v>
      </c>
    </row>
    <row r="400" s="2" customFormat="1" ht="24.15" customHeight="1">
      <c r="A400" s="38"/>
      <c r="B400" s="39"/>
      <c r="C400" s="219" t="s">
        <v>714</v>
      </c>
      <c r="D400" s="219" t="s">
        <v>134</v>
      </c>
      <c r="E400" s="220" t="s">
        <v>715</v>
      </c>
      <c r="F400" s="221" t="s">
        <v>716</v>
      </c>
      <c r="G400" s="222" t="s">
        <v>253</v>
      </c>
      <c r="H400" s="223">
        <v>0.0030000000000000001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41</v>
      </c>
      <c r="O400" s="91"/>
      <c r="P400" s="229">
        <f>O400*H400</f>
        <v>0</v>
      </c>
      <c r="Q400" s="229">
        <v>1.06277</v>
      </c>
      <c r="R400" s="229">
        <f>Q400*H400</f>
        <v>0.0031883100000000002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146</v>
      </c>
      <c r="AT400" s="231" t="s">
        <v>134</v>
      </c>
      <c r="AU400" s="231" t="s">
        <v>86</v>
      </c>
      <c r="AY400" s="17" t="s">
        <v>131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84</v>
      </c>
      <c r="BK400" s="232">
        <f>ROUND(I400*H400,2)</f>
        <v>0</v>
      </c>
      <c r="BL400" s="17" t="s">
        <v>146</v>
      </c>
      <c r="BM400" s="231" t="s">
        <v>717</v>
      </c>
    </row>
    <row r="401" s="14" customFormat="1">
      <c r="A401" s="14"/>
      <c r="B401" s="245"/>
      <c r="C401" s="246"/>
      <c r="D401" s="235" t="s">
        <v>140</v>
      </c>
      <c r="E401" s="247" t="s">
        <v>1</v>
      </c>
      <c r="F401" s="248" t="s">
        <v>713</v>
      </c>
      <c r="G401" s="246"/>
      <c r="H401" s="247" t="s">
        <v>1</v>
      </c>
      <c r="I401" s="249"/>
      <c r="J401" s="246"/>
      <c r="K401" s="246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140</v>
      </c>
      <c r="AU401" s="254" t="s">
        <v>86</v>
      </c>
      <c r="AV401" s="14" t="s">
        <v>84</v>
      </c>
      <c r="AW401" s="14" t="s">
        <v>32</v>
      </c>
      <c r="AX401" s="14" t="s">
        <v>76</v>
      </c>
      <c r="AY401" s="254" t="s">
        <v>131</v>
      </c>
    </row>
    <row r="402" s="13" customFormat="1">
      <c r="A402" s="13"/>
      <c r="B402" s="233"/>
      <c r="C402" s="234"/>
      <c r="D402" s="235" t="s">
        <v>140</v>
      </c>
      <c r="E402" s="236" t="s">
        <v>1</v>
      </c>
      <c r="F402" s="237" t="s">
        <v>718</v>
      </c>
      <c r="G402" s="234"/>
      <c r="H402" s="238">
        <v>0.0030000000000000001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140</v>
      </c>
      <c r="AU402" s="244" t="s">
        <v>86</v>
      </c>
      <c r="AV402" s="13" t="s">
        <v>86</v>
      </c>
      <c r="AW402" s="13" t="s">
        <v>32</v>
      </c>
      <c r="AX402" s="13" t="s">
        <v>84</v>
      </c>
      <c r="AY402" s="244" t="s">
        <v>131</v>
      </c>
    </row>
    <row r="403" s="2" customFormat="1" ht="24.15" customHeight="1">
      <c r="A403" s="38"/>
      <c r="B403" s="39"/>
      <c r="C403" s="219" t="s">
        <v>719</v>
      </c>
      <c r="D403" s="219" t="s">
        <v>134</v>
      </c>
      <c r="E403" s="220" t="s">
        <v>720</v>
      </c>
      <c r="F403" s="221" t="s">
        <v>721</v>
      </c>
      <c r="G403" s="222" t="s">
        <v>258</v>
      </c>
      <c r="H403" s="223">
        <v>17.5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41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146</v>
      </c>
      <c r="AT403" s="231" t="s">
        <v>134</v>
      </c>
      <c r="AU403" s="231" t="s">
        <v>86</v>
      </c>
      <c r="AY403" s="17" t="s">
        <v>131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84</v>
      </c>
      <c r="BK403" s="232">
        <f>ROUND(I403*H403,2)</f>
        <v>0</v>
      </c>
      <c r="BL403" s="17" t="s">
        <v>146</v>
      </c>
      <c r="BM403" s="231" t="s">
        <v>722</v>
      </c>
    </row>
    <row r="404" s="14" customFormat="1">
      <c r="A404" s="14"/>
      <c r="B404" s="245"/>
      <c r="C404" s="246"/>
      <c r="D404" s="235" t="s">
        <v>140</v>
      </c>
      <c r="E404" s="247" t="s">
        <v>1</v>
      </c>
      <c r="F404" s="248" t="s">
        <v>723</v>
      </c>
      <c r="G404" s="246"/>
      <c r="H404" s="247" t="s">
        <v>1</v>
      </c>
      <c r="I404" s="249"/>
      <c r="J404" s="246"/>
      <c r="K404" s="246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140</v>
      </c>
      <c r="AU404" s="254" t="s">
        <v>86</v>
      </c>
      <c r="AV404" s="14" t="s">
        <v>84</v>
      </c>
      <c r="AW404" s="14" t="s">
        <v>32</v>
      </c>
      <c r="AX404" s="14" t="s">
        <v>76</v>
      </c>
      <c r="AY404" s="254" t="s">
        <v>131</v>
      </c>
    </row>
    <row r="405" s="13" customFormat="1">
      <c r="A405" s="13"/>
      <c r="B405" s="233"/>
      <c r="C405" s="234"/>
      <c r="D405" s="235" t="s">
        <v>140</v>
      </c>
      <c r="E405" s="236" t="s">
        <v>1</v>
      </c>
      <c r="F405" s="237" t="s">
        <v>377</v>
      </c>
      <c r="G405" s="234"/>
      <c r="H405" s="238">
        <v>2.5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140</v>
      </c>
      <c r="AU405" s="244" t="s">
        <v>86</v>
      </c>
      <c r="AV405" s="13" t="s">
        <v>86</v>
      </c>
      <c r="AW405" s="13" t="s">
        <v>32</v>
      </c>
      <c r="AX405" s="13" t="s">
        <v>76</v>
      </c>
      <c r="AY405" s="244" t="s">
        <v>131</v>
      </c>
    </row>
    <row r="406" s="14" customFormat="1">
      <c r="A406" s="14"/>
      <c r="B406" s="245"/>
      <c r="C406" s="246"/>
      <c r="D406" s="235" t="s">
        <v>140</v>
      </c>
      <c r="E406" s="247" t="s">
        <v>1</v>
      </c>
      <c r="F406" s="248" t="s">
        <v>724</v>
      </c>
      <c r="G406" s="246"/>
      <c r="H406" s="247" t="s">
        <v>1</v>
      </c>
      <c r="I406" s="249"/>
      <c r="J406" s="246"/>
      <c r="K406" s="246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140</v>
      </c>
      <c r="AU406" s="254" t="s">
        <v>86</v>
      </c>
      <c r="AV406" s="14" t="s">
        <v>84</v>
      </c>
      <c r="AW406" s="14" t="s">
        <v>32</v>
      </c>
      <c r="AX406" s="14" t="s">
        <v>76</v>
      </c>
      <c r="AY406" s="254" t="s">
        <v>131</v>
      </c>
    </row>
    <row r="407" s="13" customFormat="1">
      <c r="A407" s="13"/>
      <c r="B407" s="233"/>
      <c r="C407" s="234"/>
      <c r="D407" s="235" t="s">
        <v>140</v>
      </c>
      <c r="E407" s="236" t="s">
        <v>1</v>
      </c>
      <c r="F407" s="237" t="s">
        <v>301</v>
      </c>
      <c r="G407" s="234"/>
      <c r="H407" s="238">
        <v>15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140</v>
      </c>
      <c r="AU407" s="244" t="s">
        <v>86</v>
      </c>
      <c r="AV407" s="13" t="s">
        <v>86</v>
      </c>
      <c r="AW407" s="13" t="s">
        <v>32</v>
      </c>
      <c r="AX407" s="13" t="s">
        <v>76</v>
      </c>
      <c r="AY407" s="244" t="s">
        <v>131</v>
      </c>
    </row>
    <row r="408" s="15" customFormat="1">
      <c r="A408" s="15"/>
      <c r="B408" s="258"/>
      <c r="C408" s="259"/>
      <c r="D408" s="235" t="s">
        <v>140</v>
      </c>
      <c r="E408" s="260" t="s">
        <v>1</v>
      </c>
      <c r="F408" s="261" t="s">
        <v>246</v>
      </c>
      <c r="G408" s="259"/>
      <c r="H408" s="262">
        <v>17.5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140</v>
      </c>
      <c r="AU408" s="268" t="s">
        <v>86</v>
      </c>
      <c r="AV408" s="15" t="s">
        <v>146</v>
      </c>
      <c r="AW408" s="15" t="s">
        <v>32</v>
      </c>
      <c r="AX408" s="15" t="s">
        <v>84</v>
      </c>
      <c r="AY408" s="268" t="s">
        <v>131</v>
      </c>
    </row>
    <row r="409" s="2" customFormat="1" ht="44.25" customHeight="1">
      <c r="A409" s="38"/>
      <c r="B409" s="39"/>
      <c r="C409" s="219" t="s">
        <v>725</v>
      </c>
      <c r="D409" s="219" t="s">
        <v>134</v>
      </c>
      <c r="E409" s="220" t="s">
        <v>726</v>
      </c>
      <c r="F409" s="221" t="s">
        <v>727</v>
      </c>
      <c r="G409" s="222" t="s">
        <v>258</v>
      </c>
      <c r="H409" s="223">
        <v>17.5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41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146</v>
      </c>
      <c r="AT409" s="231" t="s">
        <v>134</v>
      </c>
      <c r="AU409" s="231" t="s">
        <v>86</v>
      </c>
      <c r="AY409" s="17" t="s">
        <v>131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84</v>
      </c>
      <c r="BK409" s="232">
        <f>ROUND(I409*H409,2)</f>
        <v>0</v>
      </c>
      <c r="BL409" s="17" t="s">
        <v>146</v>
      </c>
      <c r="BM409" s="231" t="s">
        <v>728</v>
      </c>
    </row>
    <row r="410" s="13" customFormat="1">
      <c r="A410" s="13"/>
      <c r="B410" s="233"/>
      <c r="C410" s="234"/>
      <c r="D410" s="235" t="s">
        <v>140</v>
      </c>
      <c r="E410" s="236" t="s">
        <v>1</v>
      </c>
      <c r="F410" s="237" t="s">
        <v>729</v>
      </c>
      <c r="G410" s="234"/>
      <c r="H410" s="238">
        <v>17.5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140</v>
      </c>
      <c r="AU410" s="244" t="s">
        <v>86</v>
      </c>
      <c r="AV410" s="13" t="s">
        <v>86</v>
      </c>
      <c r="AW410" s="13" t="s">
        <v>32</v>
      </c>
      <c r="AX410" s="13" t="s">
        <v>84</v>
      </c>
      <c r="AY410" s="244" t="s">
        <v>131</v>
      </c>
    </row>
    <row r="411" s="2" customFormat="1" ht="78" customHeight="1">
      <c r="A411" s="38"/>
      <c r="B411" s="39"/>
      <c r="C411" s="219" t="s">
        <v>730</v>
      </c>
      <c r="D411" s="219" t="s">
        <v>134</v>
      </c>
      <c r="E411" s="220" t="s">
        <v>731</v>
      </c>
      <c r="F411" s="221" t="s">
        <v>732</v>
      </c>
      <c r="G411" s="222" t="s">
        <v>258</v>
      </c>
      <c r="H411" s="223">
        <v>55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41</v>
      </c>
      <c r="O411" s="91"/>
      <c r="P411" s="229">
        <f>O411*H411</f>
        <v>0</v>
      </c>
      <c r="Q411" s="229">
        <v>0.089219999999999994</v>
      </c>
      <c r="R411" s="229">
        <f>Q411*H411</f>
        <v>4.9070999999999998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146</v>
      </c>
      <c r="AT411" s="231" t="s">
        <v>134</v>
      </c>
      <c r="AU411" s="231" t="s">
        <v>86</v>
      </c>
      <c r="AY411" s="17" t="s">
        <v>131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84</v>
      </c>
      <c r="BK411" s="232">
        <f>ROUND(I411*H411,2)</f>
        <v>0</v>
      </c>
      <c r="BL411" s="17" t="s">
        <v>146</v>
      </c>
      <c r="BM411" s="231" t="s">
        <v>733</v>
      </c>
    </row>
    <row r="412" s="14" customFormat="1">
      <c r="A412" s="14"/>
      <c r="B412" s="245"/>
      <c r="C412" s="246"/>
      <c r="D412" s="235" t="s">
        <v>140</v>
      </c>
      <c r="E412" s="247" t="s">
        <v>1</v>
      </c>
      <c r="F412" s="248" t="s">
        <v>734</v>
      </c>
      <c r="G412" s="246"/>
      <c r="H412" s="247" t="s">
        <v>1</v>
      </c>
      <c r="I412" s="249"/>
      <c r="J412" s="246"/>
      <c r="K412" s="246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140</v>
      </c>
      <c r="AU412" s="254" t="s">
        <v>86</v>
      </c>
      <c r="AV412" s="14" t="s">
        <v>84</v>
      </c>
      <c r="AW412" s="14" t="s">
        <v>32</v>
      </c>
      <c r="AX412" s="14" t="s">
        <v>76</v>
      </c>
      <c r="AY412" s="254" t="s">
        <v>131</v>
      </c>
    </row>
    <row r="413" s="13" customFormat="1">
      <c r="A413" s="13"/>
      <c r="B413" s="233"/>
      <c r="C413" s="234"/>
      <c r="D413" s="235" t="s">
        <v>140</v>
      </c>
      <c r="E413" s="236" t="s">
        <v>1</v>
      </c>
      <c r="F413" s="237" t="s">
        <v>491</v>
      </c>
      <c r="G413" s="234"/>
      <c r="H413" s="238">
        <v>55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140</v>
      </c>
      <c r="AU413" s="244" t="s">
        <v>86</v>
      </c>
      <c r="AV413" s="13" t="s">
        <v>86</v>
      </c>
      <c r="AW413" s="13" t="s">
        <v>32</v>
      </c>
      <c r="AX413" s="13" t="s">
        <v>84</v>
      </c>
      <c r="AY413" s="244" t="s">
        <v>131</v>
      </c>
    </row>
    <row r="414" s="2" customFormat="1" ht="24.15" customHeight="1">
      <c r="A414" s="38"/>
      <c r="B414" s="39"/>
      <c r="C414" s="269" t="s">
        <v>735</v>
      </c>
      <c r="D414" s="269" t="s">
        <v>449</v>
      </c>
      <c r="E414" s="270" t="s">
        <v>736</v>
      </c>
      <c r="F414" s="271" t="s">
        <v>737</v>
      </c>
      <c r="G414" s="272" t="s">
        <v>258</v>
      </c>
      <c r="H414" s="273">
        <v>56.649999999999999</v>
      </c>
      <c r="I414" s="274"/>
      <c r="J414" s="275">
        <f>ROUND(I414*H414,2)</f>
        <v>0</v>
      </c>
      <c r="K414" s="276"/>
      <c r="L414" s="277"/>
      <c r="M414" s="278" t="s">
        <v>1</v>
      </c>
      <c r="N414" s="279" t="s">
        <v>41</v>
      </c>
      <c r="O414" s="91"/>
      <c r="P414" s="229">
        <f>O414*H414</f>
        <v>0</v>
      </c>
      <c r="Q414" s="229">
        <v>0.13200000000000001</v>
      </c>
      <c r="R414" s="229">
        <f>Q414*H414</f>
        <v>7.4778000000000002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155</v>
      </c>
      <c r="AT414" s="231" t="s">
        <v>449</v>
      </c>
      <c r="AU414" s="231" t="s">
        <v>86</v>
      </c>
      <c r="AY414" s="17" t="s">
        <v>131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84</v>
      </c>
      <c r="BK414" s="232">
        <f>ROUND(I414*H414,2)</f>
        <v>0</v>
      </c>
      <c r="BL414" s="17" t="s">
        <v>146</v>
      </c>
      <c r="BM414" s="231" t="s">
        <v>738</v>
      </c>
    </row>
    <row r="415" s="13" customFormat="1">
      <c r="A415" s="13"/>
      <c r="B415" s="233"/>
      <c r="C415" s="234"/>
      <c r="D415" s="235" t="s">
        <v>140</v>
      </c>
      <c r="E415" s="236" t="s">
        <v>1</v>
      </c>
      <c r="F415" s="237" t="s">
        <v>491</v>
      </c>
      <c r="G415" s="234"/>
      <c r="H415" s="238">
        <v>55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140</v>
      </c>
      <c r="AU415" s="244" t="s">
        <v>86</v>
      </c>
      <c r="AV415" s="13" t="s">
        <v>86</v>
      </c>
      <c r="AW415" s="13" t="s">
        <v>32</v>
      </c>
      <c r="AX415" s="13" t="s">
        <v>84</v>
      </c>
      <c r="AY415" s="244" t="s">
        <v>131</v>
      </c>
    </row>
    <row r="416" s="13" customFormat="1">
      <c r="A416" s="13"/>
      <c r="B416" s="233"/>
      <c r="C416" s="234"/>
      <c r="D416" s="235" t="s">
        <v>140</v>
      </c>
      <c r="E416" s="234"/>
      <c r="F416" s="237" t="s">
        <v>739</v>
      </c>
      <c r="G416" s="234"/>
      <c r="H416" s="238">
        <v>56.649999999999999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140</v>
      </c>
      <c r="AU416" s="244" t="s">
        <v>86</v>
      </c>
      <c r="AV416" s="13" t="s">
        <v>86</v>
      </c>
      <c r="AW416" s="13" t="s">
        <v>4</v>
      </c>
      <c r="AX416" s="13" t="s">
        <v>84</v>
      </c>
      <c r="AY416" s="244" t="s">
        <v>131</v>
      </c>
    </row>
    <row r="417" s="2" customFormat="1" ht="78" customHeight="1">
      <c r="A417" s="38"/>
      <c r="B417" s="39"/>
      <c r="C417" s="219" t="s">
        <v>740</v>
      </c>
      <c r="D417" s="219" t="s">
        <v>134</v>
      </c>
      <c r="E417" s="220" t="s">
        <v>741</v>
      </c>
      <c r="F417" s="221" t="s">
        <v>742</v>
      </c>
      <c r="G417" s="222" t="s">
        <v>258</v>
      </c>
      <c r="H417" s="223">
        <v>660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41</v>
      </c>
      <c r="O417" s="91"/>
      <c r="P417" s="229">
        <f>O417*H417</f>
        <v>0</v>
      </c>
      <c r="Q417" s="229">
        <v>0.090620000000000006</v>
      </c>
      <c r="R417" s="229">
        <f>Q417*H417</f>
        <v>59.809200000000004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146</v>
      </c>
      <c r="AT417" s="231" t="s">
        <v>134</v>
      </c>
      <c r="AU417" s="231" t="s">
        <v>86</v>
      </c>
      <c r="AY417" s="17" t="s">
        <v>131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84</v>
      </c>
      <c r="BK417" s="232">
        <f>ROUND(I417*H417,2)</f>
        <v>0</v>
      </c>
      <c r="BL417" s="17" t="s">
        <v>146</v>
      </c>
      <c r="BM417" s="231" t="s">
        <v>743</v>
      </c>
    </row>
    <row r="418" s="14" customFormat="1">
      <c r="A418" s="14"/>
      <c r="B418" s="245"/>
      <c r="C418" s="246"/>
      <c r="D418" s="235" t="s">
        <v>140</v>
      </c>
      <c r="E418" s="247" t="s">
        <v>1</v>
      </c>
      <c r="F418" s="248" t="s">
        <v>744</v>
      </c>
      <c r="G418" s="246"/>
      <c r="H418" s="247" t="s">
        <v>1</v>
      </c>
      <c r="I418" s="249"/>
      <c r="J418" s="246"/>
      <c r="K418" s="246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140</v>
      </c>
      <c r="AU418" s="254" t="s">
        <v>86</v>
      </c>
      <c r="AV418" s="14" t="s">
        <v>84</v>
      </c>
      <c r="AW418" s="14" t="s">
        <v>32</v>
      </c>
      <c r="AX418" s="14" t="s">
        <v>76</v>
      </c>
      <c r="AY418" s="254" t="s">
        <v>131</v>
      </c>
    </row>
    <row r="419" s="13" customFormat="1">
      <c r="A419" s="13"/>
      <c r="B419" s="233"/>
      <c r="C419" s="234"/>
      <c r="D419" s="235" t="s">
        <v>140</v>
      </c>
      <c r="E419" s="236" t="s">
        <v>1</v>
      </c>
      <c r="F419" s="237" t="s">
        <v>745</v>
      </c>
      <c r="G419" s="234"/>
      <c r="H419" s="238">
        <v>635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140</v>
      </c>
      <c r="AU419" s="244" t="s">
        <v>86</v>
      </c>
      <c r="AV419" s="13" t="s">
        <v>86</v>
      </c>
      <c r="AW419" s="13" t="s">
        <v>32</v>
      </c>
      <c r="AX419" s="13" t="s">
        <v>76</v>
      </c>
      <c r="AY419" s="244" t="s">
        <v>131</v>
      </c>
    </row>
    <row r="420" s="14" customFormat="1">
      <c r="A420" s="14"/>
      <c r="B420" s="245"/>
      <c r="C420" s="246"/>
      <c r="D420" s="235" t="s">
        <v>140</v>
      </c>
      <c r="E420" s="247" t="s">
        <v>1</v>
      </c>
      <c r="F420" s="248" t="s">
        <v>746</v>
      </c>
      <c r="G420" s="246"/>
      <c r="H420" s="247" t="s">
        <v>1</v>
      </c>
      <c r="I420" s="249"/>
      <c r="J420" s="246"/>
      <c r="K420" s="246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140</v>
      </c>
      <c r="AU420" s="254" t="s">
        <v>86</v>
      </c>
      <c r="AV420" s="14" t="s">
        <v>84</v>
      </c>
      <c r="AW420" s="14" t="s">
        <v>32</v>
      </c>
      <c r="AX420" s="14" t="s">
        <v>76</v>
      </c>
      <c r="AY420" s="254" t="s">
        <v>131</v>
      </c>
    </row>
    <row r="421" s="13" customFormat="1">
      <c r="A421" s="13"/>
      <c r="B421" s="233"/>
      <c r="C421" s="234"/>
      <c r="D421" s="235" t="s">
        <v>140</v>
      </c>
      <c r="E421" s="236" t="s">
        <v>1</v>
      </c>
      <c r="F421" s="237" t="s">
        <v>342</v>
      </c>
      <c r="G421" s="234"/>
      <c r="H421" s="238">
        <v>25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140</v>
      </c>
      <c r="AU421" s="244" t="s">
        <v>86</v>
      </c>
      <c r="AV421" s="13" t="s">
        <v>86</v>
      </c>
      <c r="AW421" s="13" t="s">
        <v>32</v>
      </c>
      <c r="AX421" s="13" t="s">
        <v>76</v>
      </c>
      <c r="AY421" s="244" t="s">
        <v>131</v>
      </c>
    </row>
    <row r="422" s="15" customFormat="1">
      <c r="A422" s="15"/>
      <c r="B422" s="258"/>
      <c r="C422" s="259"/>
      <c r="D422" s="235" t="s">
        <v>140</v>
      </c>
      <c r="E422" s="260" t="s">
        <v>1</v>
      </c>
      <c r="F422" s="261" t="s">
        <v>246</v>
      </c>
      <c r="G422" s="259"/>
      <c r="H422" s="262">
        <v>660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140</v>
      </c>
      <c r="AU422" s="268" t="s">
        <v>86</v>
      </c>
      <c r="AV422" s="15" t="s">
        <v>146</v>
      </c>
      <c r="AW422" s="15" t="s">
        <v>32</v>
      </c>
      <c r="AX422" s="15" t="s">
        <v>84</v>
      </c>
      <c r="AY422" s="268" t="s">
        <v>131</v>
      </c>
    </row>
    <row r="423" s="2" customFormat="1" ht="24.15" customHeight="1">
      <c r="A423" s="38"/>
      <c r="B423" s="39"/>
      <c r="C423" s="269" t="s">
        <v>747</v>
      </c>
      <c r="D423" s="269" t="s">
        <v>449</v>
      </c>
      <c r="E423" s="270" t="s">
        <v>748</v>
      </c>
      <c r="F423" s="271" t="s">
        <v>749</v>
      </c>
      <c r="G423" s="272" t="s">
        <v>258</v>
      </c>
      <c r="H423" s="273">
        <v>629.23000000000002</v>
      </c>
      <c r="I423" s="274"/>
      <c r="J423" s="275">
        <f>ROUND(I423*H423,2)</f>
        <v>0</v>
      </c>
      <c r="K423" s="276"/>
      <c r="L423" s="277"/>
      <c r="M423" s="278" t="s">
        <v>1</v>
      </c>
      <c r="N423" s="279" t="s">
        <v>41</v>
      </c>
      <c r="O423" s="91"/>
      <c r="P423" s="229">
        <f>O423*H423</f>
        <v>0</v>
      </c>
      <c r="Q423" s="229">
        <v>0.17599999999999999</v>
      </c>
      <c r="R423" s="229">
        <f>Q423*H423</f>
        <v>110.74448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155</v>
      </c>
      <c r="AT423" s="231" t="s">
        <v>449</v>
      </c>
      <c r="AU423" s="231" t="s">
        <v>86</v>
      </c>
      <c r="AY423" s="17" t="s">
        <v>131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84</v>
      </c>
      <c r="BK423" s="232">
        <f>ROUND(I423*H423,2)</f>
        <v>0</v>
      </c>
      <c r="BL423" s="17" t="s">
        <v>146</v>
      </c>
      <c r="BM423" s="231" t="s">
        <v>750</v>
      </c>
    </row>
    <row r="424" s="13" customFormat="1">
      <c r="A424" s="13"/>
      <c r="B424" s="233"/>
      <c r="C424" s="234"/>
      <c r="D424" s="235" t="s">
        <v>140</v>
      </c>
      <c r="E424" s="236" t="s">
        <v>1</v>
      </c>
      <c r="F424" s="237" t="s">
        <v>751</v>
      </c>
      <c r="G424" s="234"/>
      <c r="H424" s="238">
        <v>623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140</v>
      </c>
      <c r="AU424" s="244" t="s">
        <v>86</v>
      </c>
      <c r="AV424" s="13" t="s">
        <v>86</v>
      </c>
      <c r="AW424" s="13" t="s">
        <v>32</v>
      </c>
      <c r="AX424" s="13" t="s">
        <v>84</v>
      </c>
      <c r="AY424" s="244" t="s">
        <v>131</v>
      </c>
    </row>
    <row r="425" s="13" customFormat="1">
      <c r="A425" s="13"/>
      <c r="B425" s="233"/>
      <c r="C425" s="234"/>
      <c r="D425" s="235" t="s">
        <v>140</v>
      </c>
      <c r="E425" s="234"/>
      <c r="F425" s="237" t="s">
        <v>752</v>
      </c>
      <c r="G425" s="234"/>
      <c r="H425" s="238">
        <v>629.23000000000002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140</v>
      </c>
      <c r="AU425" s="244" t="s">
        <v>86</v>
      </c>
      <c r="AV425" s="13" t="s">
        <v>86</v>
      </c>
      <c r="AW425" s="13" t="s">
        <v>4</v>
      </c>
      <c r="AX425" s="13" t="s">
        <v>84</v>
      </c>
      <c r="AY425" s="244" t="s">
        <v>131</v>
      </c>
    </row>
    <row r="426" s="2" customFormat="1" ht="24.15" customHeight="1">
      <c r="A426" s="38"/>
      <c r="B426" s="39"/>
      <c r="C426" s="269" t="s">
        <v>753</v>
      </c>
      <c r="D426" s="269" t="s">
        <v>449</v>
      </c>
      <c r="E426" s="270" t="s">
        <v>754</v>
      </c>
      <c r="F426" s="271" t="s">
        <v>755</v>
      </c>
      <c r="G426" s="272" t="s">
        <v>258</v>
      </c>
      <c r="H426" s="273">
        <v>12.359999999999999</v>
      </c>
      <c r="I426" s="274"/>
      <c r="J426" s="275">
        <f>ROUND(I426*H426,2)</f>
        <v>0</v>
      </c>
      <c r="K426" s="276"/>
      <c r="L426" s="277"/>
      <c r="M426" s="278" t="s">
        <v>1</v>
      </c>
      <c r="N426" s="279" t="s">
        <v>41</v>
      </c>
      <c r="O426" s="91"/>
      <c r="P426" s="229">
        <f>O426*H426</f>
        <v>0</v>
      </c>
      <c r="Q426" s="229">
        <v>0.17499999999999999</v>
      </c>
      <c r="R426" s="229">
        <f>Q426*H426</f>
        <v>2.1629999999999998</v>
      </c>
      <c r="S426" s="229">
        <v>0</v>
      </c>
      <c r="T426" s="23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1" t="s">
        <v>155</v>
      </c>
      <c r="AT426" s="231" t="s">
        <v>449</v>
      </c>
      <c r="AU426" s="231" t="s">
        <v>86</v>
      </c>
      <c r="AY426" s="17" t="s">
        <v>131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7" t="s">
        <v>84</v>
      </c>
      <c r="BK426" s="232">
        <f>ROUND(I426*H426,2)</f>
        <v>0</v>
      </c>
      <c r="BL426" s="17" t="s">
        <v>146</v>
      </c>
      <c r="BM426" s="231" t="s">
        <v>756</v>
      </c>
    </row>
    <row r="427" s="13" customFormat="1">
      <c r="A427" s="13"/>
      <c r="B427" s="233"/>
      <c r="C427" s="234"/>
      <c r="D427" s="235" t="s">
        <v>140</v>
      </c>
      <c r="E427" s="236" t="s">
        <v>1</v>
      </c>
      <c r="F427" s="237" t="s">
        <v>8</v>
      </c>
      <c r="G427" s="234"/>
      <c r="H427" s="238">
        <v>12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140</v>
      </c>
      <c r="AU427" s="244" t="s">
        <v>86</v>
      </c>
      <c r="AV427" s="13" t="s">
        <v>86</v>
      </c>
      <c r="AW427" s="13" t="s">
        <v>32</v>
      </c>
      <c r="AX427" s="13" t="s">
        <v>84</v>
      </c>
      <c r="AY427" s="244" t="s">
        <v>131</v>
      </c>
    </row>
    <row r="428" s="13" customFormat="1">
      <c r="A428" s="13"/>
      <c r="B428" s="233"/>
      <c r="C428" s="234"/>
      <c r="D428" s="235" t="s">
        <v>140</v>
      </c>
      <c r="E428" s="234"/>
      <c r="F428" s="237" t="s">
        <v>757</v>
      </c>
      <c r="G428" s="234"/>
      <c r="H428" s="238">
        <v>12.359999999999999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140</v>
      </c>
      <c r="AU428" s="244" t="s">
        <v>86</v>
      </c>
      <c r="AV428" s="13" t="s">
        <v>86</v>
      </c>
      <c r="AW428" s="13" t="s">
        <v>4</v>
      </c>
      <c r="AX428" s="13" t="s">
        <v>84</v>
      </c>
      <c r="AY428" s="244" t="s">
        <v>131</v>
      </c>
    </row>
    <row r="429" s="2" customFormat="1" ht="62.7" customHeight="1">
      <c r="A429" s="38"/>
      <c r="B429" s="39"/>
      <c r="C429" s="219" t="s">
        <v>758</v>
      </c>
      <c r="D429" s="219" t="s">
        <v>134</v>
      </c>
      <c r="E429" s="220" t="s">
        <v>759</v>
      </c>
      <c r="F429" s="221" t="s">
        <v>760</v>
      </c>
      <c r="G429" s="222" t="s">
        <v>258</v>
      </c>
      <c r="H429" s="223">
        <v>15</v>
      </c>
      <c r="I429" s="224"/>
      <c r="J429" s="225">
        <f>ROUND(I429*H429,2)</f>
        <v>0</v>
      </c>
      <c r="K429" s="226"/>
      <c r="L429" s="44"/>
      <c r="M429" s="227" t="s">
        <v>1</v>
      </c>
      <c r="N429" s="228" t="s">
        <v>41</v>
      </c>
      <c r="O429" s="91"/>
      <c r="P429" s="229">
        <f>O429*H429</f>
        <v>0</v>
      </c>
      <c r="Q429" s="229">
        <v>0.098000000000000004</v>
      </c>
      <c r="R429" s="229">
        <f>Q429*H429</f>
        <v>1.47</v>
      </c>
      <c r="S429" s="229">
        <v>0</v>
      </c>
      <c r="T429" s="23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1" t="s">
        <v>146</v>
      </c>
      <c r="AT429" s="231" t="s">
        <v>134</v>
      </c>
      <c r="AU429" s="231" t="s">
        <v>86</v>
      </c>
      <c r="AY429" s="17" t="s">
        <v>131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7" t="s">
        <v>84</v>
      </c>
      <c r="BK429" s="232">
        <f>ROUND(I429*H429,2)</f>
        <v>0</v>
      </c>
      <c r="BL429" s="17" t="s">
        <v>146</v>
      </c>
      <c r="BM429" s="231" t="s">
        <v>761</v>
      </c>
    </row>
    <row r="430" s="13" customFormat="1">
      <c r="A430" s="13"/>
      <c r="B430" s="233"/>
      <c r="C430" s="234"/>
      <c r="D430" s="235" t="s">
        <v>140</v>
      </c>
      <c r="E430" s="236" t="s">
        <v>1</v>
      </c>
      <c r="F430" s="237" t="s">
        <v>301</v>
      </c>
      <c r="G430" s="234"/>
      <c r="H430" s="238">
        <v>15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140</v>
      </c>
      <c r="AU430" s="244" t="s">
        <v>86</v>
      </c>
      <c r="AV430" s="13" t="s">
        <v>86</v>
      </c>
      <c r="AW430" s="13" t="s">
        <v>32</v>
      </c>
      <c r="AX430" s="13" t="s">
        <v>84</v>
      </c>
      <c r="AY430" s="244" t="s">
        <v>131</v>
      </c>
    </row>
    <row r="431" s="2" customFormat="1" ht="24.15" customHeight="1">
      <c r="A431" s="38"/>
      <c r="B431" s="39"/>
      <c r="C431" s="269" t="s">
        <v>762</v>
      </c>
      <c r="D431" s="269" t="s">
        <v>449</v>
      </c>
      <c r="E431" s="270" t="s">
        <v>763</v>
      </c>
      <c r="F431" s="271" t="s">
        <v>764</v>
      </c>
      <c r="G431" s="272" t="s">
        <v>258</v>
      </c>
      <c r="H431" s="273">
        <v>3.0899999999999999</v>
      </c>
      <c r="I431" s="274"/>
      <c r="J431" s="275">
        <f>ROUND(I431*H431,2)</f>
        <v>0</v>
      </c>
      <c r="K431" s="276"/>
      <c r="L431" s="277"/>
      <c r="M431" s="278" t="s">
        <v>1</v>
      </c>
      <c r="N431" s="279" t="s">
        <v>41</v>
      </c>
      <c r="O431" s="91"/>
      <c r="P431" s="229">
        <f>O431*H431</f>
        <v>0</v>
      </c>
      <c r="Q431" s="229">
        <v>0.14499999999999999</v>
      </c>
      <c r="R431" s="229">
        <f>Q431*H431</f>
        <v>0.44804999999999995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155</v>
      </c>
      <c r="AT431" s="231" t="s">
        <v>449</v>
      </c>
      <c r="AU431" s="231" t="s">
        <v>86</v>
      </c>
      <c r="AY431" s="17" t="s">
        <v>131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84</v>
      </c>
      <c r="BK431" s="232">
        <f>ROUND(I431*H431,2)</f>
        <v>0</v>
      </c>
      <c r="BL431" s="17" t="s">
        <v>146</v>
      </c>
      <c r="BM431" s="231" t="s">
        <v>765</v>
      </c>
    </row>
    <row r="432" s="14" customFormat="1">
      <c r="A432" s="14"/>
      <c r="B432" s="245"/>
      <c r="C432" s="246"/>
      <c r="D432" s="235" t="s">
        <v>140</v>
      </c>
      <c r="E432" s="247" t="s">
        <v>1</v>
      </c>
      <c r="F432" s="248" t="s">
        <v>766</v>
      </c>
      <c r="G432" s="246"/>
      <c r="H432" s="247" t="s">
        <v>1</v>
      </c>
      <c r="I432" s="249"/>
      <c r="J432" s="246"/>
      <c r="K432" s="246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140</v>
      </c>
      <c r="AU432" s="254" t="s">
        <v>86</v>
      </c>
      <c r="AV432" s="14" t="s">
        <v>84</v>
      </c>
      <c r="AW432" s="14" t="s">
        <v>32</v>
      </c>
      <c r="AX432" s="14" t="s">
        <v>76</v>
      </c>
      <c r="AY432" s="254" t="s">
        <v>131</v>
      </c>
    </row>
    <row r="433" s="13" customFormat="1">
      <c r="A433" s="13"/>
      <c r="B433" s="233"/>
      <c r="C433" s="234"/>
      <c r="D433" s="235" t="s">
        <v>140</v>
      </c>
      <c r="E433" s="236" t="s">
        <v>1</v>
      </c>
      <c r="F433" s="237" t="s">
        <v>141</v>
      </c>
      <c r="G433" s="234"/>
      <c r="H433" s="238">
        <v>3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140</v>
      </c>
      <c r="AU433" s="244" t="s">
        <v>86</v>
      </c>
      <c r="AV433" s="13" t="s">
        <v>86</v>
      </c>
      <c r="AW433" s="13" t="s">
        <v>32</v>
      </c>
      <c r="AX433" s="13" t="s">
        <v>84</v>
      </c>
      <c r="AY433" s="244" t="s">
        <v>131</v>
      </c>
    </row>
    <row r="434" s="13" customFormat="1">
      <c r="A434" s="13"/>
      <c r="B434" s="233"/>
      <c r="C434" s="234"/>
      <c r="D434" s="235" t="s">
        <v>140</v>
      </c>
      <c r="E434" s="234"/>
      <c r="F434" s="237" t="s">
        <v>767</v>
      </c>
      <c r="G434" s="234"/>
      <c r="H434" s="238">
        <v>3.0899999999999999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140</v>
      </c>
      <c r="AU434" s="244" t="s">
        <v>86</v>
      </c>
      <c r="AV434" s="13" t="s">
        <v>86</v>
      </c>
      <c r="AW434" s="13" t="s">
        <v>4</v>
      </c>
      <c r="AX434" s="13" t="s">
        <v>84</v>
      </c>
      <c r="AY434" s="244" t="s">
        <v>131</v>
      </c>
    </row>
    <row r="435" s="12" customFormat="1" ht="22.8" customHeight="1">
      <c r="A435" s="12"/>
      <c r="B435" s="203"/>
      <c r="C435" s="204"/>
      <c r="D435" s="205" t="s">
        <v>75</v>
      </c>
      <c r="E435" s="217" t="s">
        <v>170</v>
      </c>
      <c r="F435" s="217" t="s">
        <v>768</v>
      </c>
      <c r="G435" s="204"/>
      <c r="H435" s="204"/>
      <c r="I435" s="207"/>
      <c r="J435" s="218">
        <f>BK435</f>
        <v>0</v>
      </c>
      <c r="K435" s="204"/>
      <c r="L435" s="209"/>
      <c r="M435" s="210"/>
      <c r="N435" s="211"/>
      <c r="O435" s="211"/>
      <c r="P435" s="212">
        <f>SUM(P436:P462)</f>
        <v>0</v>
      </c>
      <c r="Q435" s="211"/>
      <c r="R435" s="212">
        <f>SUM(R436:R462)</f>
        <v>76.4373425</v>
      </c>
      <c r="S435" s="211"/>
      <c r="T435" s="213">
        <f>SUM(T436:T462)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4" t="s">
        <v>84</v>
      </c>
      <c r="AT435" s="215" t="s">
        <v>75</v>
      </c>
      <c r="AU435" s="215" t="s">
        <v>84</v>
      </c>
      <c r="AY435" s="214" t="s">
        <v>131</v>
      </c>
      <c r="BK435" s="216">
        <f>SUM(BK436:BK462)</f>
        <v>0</v>
      </c>
    </row>
    <row r="436" s="2" customFormat="1" ht="16.5" customHeight="1">
      <c r="A436" s="38"/>
      <c r="B436" s="39"/>
      <c r="C436" s="219" t="s">
        <v>769</v>
      </c>
      <c r="D436" s="219" t="s">
        <v>134</v>
      </c>
      <c r="E436" s="220" t="s">
        <v>770</v>
      </c>
      <c r="F436" s="221" t="s">
        <v>771</v>
      </c>
      <c r="G436" s="222" t="s">
        <v>383</v>
      </c>
      <c r="H436" s="223">
        <v>14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41</v>
      </c>
      <c r="O436" s="91"/>
      <c r="P436" s="229">
        <f>O436*H436</f>
        <v>0</v>
      </c>
      <c r="Q436" s="229">
        <v>0.040079999999999998</v>
      </c>
      <c r="R436" s="229">
        <f>Q436*H436</f>
        <v>0.56111999999999995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146</v>
      </c>
      <c r="AT436" s="231" t="s">
        <v>134</v>
      </c>
      <c r="AU436" s="231" t="s">
        <v>86</v>
      </c>
      <c r="AY436" s="17" t="s">
        <v>131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84</v>
      </c>
      <c r="BK436" s="232">
        <f>ROUND(I436*H436,2)</f>
        <v>0</v>
      </c>
      <c r="BL436" s="17" t="s">
        <v>146</v>
      </c>
      <c r="BM436" s="231" t="s">
        <v>772</v>
      </c>
    </row>
    <row r="437" s="14" customFormat="1">
      <c r="A437" s="14"/>
      <c r="B437" s="245"/>
      <c r="C437" s="246"/>
      <c r="D437" s="235" t="s">
        <v>140</v>
      </c>
      <c r="E437" s="247" t="s">
        <v>1</v>
      </c>
      <c r="F437" s="248" t="s">
        <v>773</v>
      </c>
      <c r="G437" s="246"/>
      <c r="H437" s="247" t="s">
        <v>1</v>
      </c>
      <c r="I437" s="249"/>
      <c r="J437" s="246"/>
      <c r="K437" s="246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140</v>
      </c>
      <c r="AU437" s="254" t="s">
        <v>86</v>
      </c>
      <c r="AV437" s="14" t="s">
        <v>84</v>
      </c>
      <c r="AW437" s="14" t="s">
        <v>32</v>
      </c>
      <c r="AX437" s="14" t="s">
        <v>76</v>
      </c>
      <c r="AY437" s="254" t="s">
        <v>131</v>
      </c>
    </row>
    <row r="438" s="13" customFormat="1">
      <c r="A438" s="13"/>
      <c r="B438" s="233"/>
      <c r="C438" s="234"/>
      <c r="D438" s="235" t="s">
        <v>140</v>
      </c>
      <c r="E438" s="236" t="s">
        <v>1</v>
      </c>
      <c r="F438" s="237" t="s">
        <v>201</v>
      </c>
      <c r="G438" s="234"/>
      <c r="H438" s="238">
        <v>14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140</v>
      </c>
      <c r="AU438" s="244" t="s">
        <v>86</v>
      </c>
      <c r="AV438" s="13" t="s">
        <v>86</v>
      </c>
      <c r="AW438" s="13" t="s">
        <v>32</v>
      </c>
      <c r="AX438" s="13" t="s">
        <v>84</v>
      </c>
      <c r="AY438" s="244" t="s">
        <v>131</v>
      </c>
    </row>
    <row r="439" s="2" customFormat="1" ht="24.15" customHeight="1">
      <c r="A439" s="38"/>
      <c r="B439" s="39"/>
      <c r="C439" s="219" t="s">
        <v>774</v>
      </c>
      <c r="D439" s="219" t="s">
        <v>134</v>
      </c>
      <c r="E439" s="220" t="s">
        <v>775</v>
      </c>
      <c r="F439" s="221" t="s">
        <v>776</v>
      </c>
      <c r="G439" s="222" t="s">
        <v>383</v>
      </c>
      <c r="H439" s="223">
        <v>3</v>
      </c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41</v>
      </c>
      <c r="O439" s="91"/>
      <c r="P439" s="229">
        <f>O439*H439</f>
        <v>0</v>
      </c>
      <c r="Q439" s="229">
        <v>0.00029999999999999997</v>
      </c>
      <c r="R439" s="229">
        <f>Q439*H439</f>
        <v>0.00089999999999999998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146</v>
      </c>
      <c r="AT439" s="231" t="s">
        <v>134</v>
      </c>
      <c r="AU439" s="231" t="s">
        <v>86</v>
      </c>
      <c r="AY439" s="17" t="s">
        <v>131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84</v>
      </c>
      <c r="BK439" s="232">
        <f>ROUND(I439*H439,2)</f>
        <v>0</v>
      </c>
      <c r="BL439" s="17" t="s">
        <v>146</v>
      </c>
      <c r="BM439" s="231" t="s">
        <v>777</v>
      </c>
    </row>
    <row r="440" s="14" customFormat="1">
      <c r="A440" s="14"/>
      <c r="B440" s="245"/>
      <c r="C440" s="246"/>
      <c r="D440" s="235" t="s">
        <v>140</v>
      </c>
      <c r="E440" s="247" t="s">
        <v>1</v>
      </c>
      <c r="F440" s="248" t="s">
        <v>778</v>
      </c>
      <c r="G440" s="246"/>
      <c r="H440" s="247" t="s">
        <v>1</v>
      </c>
      <c r="I440" s="249"/>
      <c r="J440" s="246"/>
      <c r="K440" s="246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140</v>
      </c>
      <c r="AU440" s="254" t="s">
        <v>86</v>
      </c>
      <c r="AV440" s="14" t="s">
        <v>84</v>
      </c>
      <c r="AW440" s="14" t="s">
        <v>32</v>
      </c>
      <c r="AX440" s="14" t="s">
        <v>76</v>
      </c>
      <c r="AY440" s="254" t="s">
        <v>131</v>
      </c>
    </row>
    <row r="441" s="13" customFormat="1">
      <c r="A441" s="13"/>
      <c r="B441" s="233"/>
      <c r="C441" s="234"/>
      <c r="D441" s="235" t="s">
        <v>140</v>
      </c>
      <c r="E441" s="236" t="s">
        <v>1</v>
      </c>
      <c r="F441" s="237" t="s">
        <v>779</v>
      </c>
      <c r="G441" s="234"/>
      <c r="H441" s="238">
        <v>3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140</v>
      </c>
      <c r="AU441" s="244" t="s">
        <v>86</v>
      </c>
      <c r="AV441" s="13" t="s">
        <v>86</v>
      </c>
      <c r="AW441" s="13" t="s">
        <v>32</v>
      </c>
      <c r="AX441" s="13" t="s">
        <v>84</v>
      </c>
      <c r="AY441" s="244" t="s">
        <v>131</v>
      </c>
    </row>
    <row r="442" s="2" customFormat="1" ht="16.5" customHeight="1">
      <c r="A442" s="38"/>
      <c r="B442" s="39"/>
      <c r="C442" s="269" t="s">
        <v>780</v>
      </c>
      <c r="D442" s="269" t="s">
        <v>449</v>
      </c>
      <c r="E442" s="270" t="s">
        <v>781</v>
      </c>
      <c r="F442" s="271" t="s">
        <v>782</v>
      </c>
      <c r="G442" s="272" t="s">
        <v>383</v>
      </c>
      <c r="H442" s="273">
        <v>17</v>
      </c>
      <c r="I442" s="274"/>
      <c r="J442" s="275">
        <f>ROUND(I442*H442,2)</f>
        <v>0</v>
      </c>
      <c r="K442" s="276"/>
      <c r="L442" s="277"/>
      <c r="M442" s="278" t="s">
        <v>1</v>
      </c>
      <c r="N442" s="279" t="s">
        <v>41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155</v>
      </c>
      <c r="AT442" s="231" t="s">
        <v>449</v>
      </c>
      <c r="AU442" s="231" t="s">
        <v>86</v>
      </c>
      <c r="AY442" s="17" t="s">
        <v>131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84</v>
      </c>
      <c r="BK442" s="232">
        <f>ROUND(I442*H442,2)</f>
        <v>0</v>
      </c>
      <c r="BL442" s="17" t="s">
        <v>146</v>
      </c>
      <c r="BM442" s="231" t="s">
        <v>783</v>
      </c>
    </row>
    <row r="443" s="14" customFormat="1">
      <c r="A443" s="14"/>
      <c r="B443" s="245"/>
      <c r="C443" s="246"/>
      <c r="D443" s="235" t="s">
        <v>140</v>
      </c>
      <c r="E443" s="247" t="s">
        <v>1</v>
      </c>
      <c r="F443" s="248" t="s">
        <v>784</v>
      </c>
      <c r="G443" s="246"/>
      <c r="H443" s="247" t="s">
        <v>1</v>
      </c>
      <c r="I443" s="249"/>
      <c r="J443" s="246"/>
      <c r="K443" s="246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140</v>
      </c>
      <c r="AU443" s="254" t="s">
        <v>86</v>
      </c>
      <c r="AV443" s="14" t="s">
        <v>84</v>
      </c>
      <c r="AW443" s="14" t="s">
        <v>32</v>
      </c>
      <c r="AX443" s="14" t="s">
        <v>76</v>
      </c>
      <c r="AY443" s="254" t="s">
        <v>131</v>
      </c>
    </row>
    <row r="444" s="13" customFormat="1">
      <c r="A444" s="13"/>
      <c r="B444" s="233"/>
      <c r="C444" s="234"/>
      <c r="D444" s="235" t="s">
        <v>140</v>
      </c>
      <c r="E444" s="236" t="s">
        <v>1</v>
      </c>
      <c r="F444" s="237" t="s">
        <v>785</v>
      </c>
      <c r="G444" s="234"/>
      <c r="H444" s="238">
        <v>17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140</v>
      </c>
      <c r="AU444" s="244" t="s">
        <v>86</v>
      </c>
      <c r="AV444" s="13" t="s">
        <v>86</v>
      </c>
      <c r="AW444" s="13" t="s">
        <v>32</v>
      </c>
      <c r="AX444" s="13" t="s">
        <v>84</v>
      </c>
      <c r="AY444" s="244" t="s">
        <v>131</v>
      </c>
    </row>
    <row r="445" s="2" customFormat="1" ht="49.05" customHeight="1">
      <c r="A445" s="38"/>
      <c r="B445" s="39"/>
      <c r="C445" s="219" t="s">
        <v>786</v>
      </c>
      <c r="D445" s="219" t="s">
        <v>134</v>
      </c>
      <c r="E445" s="220" t="s">
        <v>787</v>
      </c>
      <c r="F445" s="221" t="s">
        <v>788</v>
      </c>
      <c r="G445" s="222" t="s">
        <v>383</v>
      </c>
      <c r="H445" s="223">
        <v>5</v>
      </c>
      <c r="I445" s="224"/>
      <c r="J445" s="225">
        <f>ROUND(I445*H445,2)</f>
        <v>0</v>
      </c>
      <c r="K445" s="226"/>
      <c r="L445" s="44"/>
      <c r="M445" s="227" t="s">
        <v>1</v>
      </c>
      <c r="N445" s="228" t="s">
        <v>41</v>
      </c>
      <c r="O445" s="91"/>
      <c r="P445" s="229">
        <f>O445*H445</f>
        <v>0</v>
      </c>
      <c r="Q445" s="229">
        <v>0.15540000000000001</v>
      </c>
      <c r="R445" s="229">
        <f>Q445*H445</f>
        <v>0.77700000000000002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146</v>
      </c>
      <c r="AT445" s="231" t="s">
        <v>134</v>
      </c>
      <c r="AU445" s="231" t="s">
        <v>86</v>
      </c>
      <c r="AY445" s="17" t="s">
        <v>131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84</v>
      </c>
      <c r="BK445" s="232">
        <f>ROUND(I445*H445,2)</f>
        <v>0</v>
      </c>
      <c r="BL445" s="17" t="s">
        <v>146</v>
      </c>
      <c r="BM445" s="231" t="s">
        <v>789</v>
      </c>
    </row>
    <row r="446" s="14" customFormat="1">
      <c r="A446" s="14"/>
      <c r="B446" s="245"/>
      <c r="C446" s="246"/>
      <c r="D446" s="235" t="s">
        <v>140</v>
      </c>
      <c r="E446" s="247" t="s">
        <v>1</v>
      </c>
      <c r="F446" s="248" t="s">
        <v>790</v>
      </c>
      <c r="G446" s="246"/>
      <c r="H446" s="247" t="s">
        <v>1</v>
      </c>
      <c r="I446" s="249"/>
      <c r="J446" s="246"/>
      <c r="K446" s="246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140</v>
      </c>
      <c r="AU446" s="254" t="s">
        <v>86</v>
      </c>
      <c r="AV446" s="14" t="s">
        <v>84</v>
      </c>
      <c r="AW446" s="14" t="s">
        <v>32</v>
      </c>
      <c r="AX446" s="14" t="s">
        <v>76</v>
      </c>
      <c r="AY446" s="254" t="s">
        <v>131</v>
      </c>
    </row>
    <row r="447" s="13" customFormat="1">
      <c r="A447" s="13"/>
      <c r="B447" s="233"/>
      <c r="C447" s="234"/>
      <c r="D447" s="235" t="s">
        <v>140</v>
      </c>
      <c r="E447" s="236" t="s">
        <v>1</v>
      </c>
      <c r="F447" s="237" t="s">
        <v>130</v>
      </c>
      <c r="G447" s="234"/>
      <c r="H447" s="238">
        <v>5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140</v>
      </c>
      <c r="AU447" s="244" t="s">
        <v>86</v>
      </c>
      <c r="AV447" s="13" t="s">
        <v>86</v>
      </c>
      <c r="AW447" s="13" t="s">
        <v>32</v>
      </c>
      <c r="AX447" s="13" t="s">
        <v>84</v>
      </c>
      <c r="AY447" s="244" t="s">
        <v>131</v>
      </c>
    </row>
    <row r="448" s="2" customFormat="1" ht="21.75" customHeight="1">
      <c r="A448" s="38"/>
      <c r="B448" s="39"/>
      <c r="C448" s="269" t="s">
        <v>791</v>
      </c>
      <c r="D448" s="269" t="s">
        <v>449</v>
      </c>
      <c r="E448" s="270" t="s">
        <v>792</v>
      </c>
      <c r="F448" s="271" t="s">
        <v>793</v>
      </c>
      <c r="G448" s="272" t="s">
        <v>383</v>
      </c>
      <c r="H448" s="273">
        <v>5.0750000000000002</v>
      </c>
      <c r="I448" s="274"/>
      <c r="J448" s="275">
        <f>ROUND(I448*H448,2)</f>
        <v>0</v>
      </c>
      <c r="K448" s="276"/>
      <c r="L448" s="277"/>
      <c r="M448" s="278" t="s">
        <v>1</v>
      </c>
      <c r="N448" s="279" t="s">
        <v>41</v>
      </c>
      <c r="O448" s="91"/>
      <c r="P448" s="229">
        <f>O448*H448</f>
        <v>0</v>
      </c>
      <c r="Q448" s="229">
        <v>0.048300000000000003</v>
      </c>
      <c r="R448" s="229">
        <f>Q448*H448</f>
        <v>0.24512250000000002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155</v>
      </c>
      <c r="AT448" s="231" t="s">
        <v>449</v>
      </c>
      <c r="AU448" s="231" t="s">
        <v>86</v>
      </c>
      <c r="AY448" s="17" t="s">
        <v>131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84</v>
      </c>
      <c r="BK448" s="232">
        <f>ROUND(I448*H448,2)</f>
        <v>0</v>
      </c>
      <c r="BL448" s="17" t="s">
        <v>146</v>
      </c>
      <c r="BM448" s="231" t="s">
        <v>794</v>
      </c>
    </row>
    <row r="449" s="13" customFormat="1">
      <c r="A449" s="13"/>
      <c r="B449" s="233"/>
      <c r="C449" s="234"/>
      <c r="D449" s="235" t="s">
        <v>140</v>
      </c>
      <c r="E449" s="236" t="s">
        <v>1</v>
      </c>
      <c r="F449" s="237" t="s">
        <v>130</v>
      </c>
      <c r="G449" s="234"/>
      <c r="H449" s="238">
        <v>5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140</v>
      </c>
      <c r="AU449" s="244" t="s">
        <v>86</v>
      </c>
      <c r="AV449" s="13" t="s">
        <v>86</v>
      </c>
      <c r="AW449" s="13" t="s">
        <v>32</v>
      </c>
      <c r="AX449" s="13" t="s">
        <v>84</v>
      </c>
      <c r="AY449" s="244" t="s">
        <v>131</v>
      </c>
    </row>
    <row r="450" s="13" customFormat="1">
      <c r="A450" s="13"/>
      <c r="B450" s="233"/>
      <c r="C450" s="234"/>
      <c r="D450" s="235" t="s">
        <v>140</v>
      </c>
      <c r="E450" s="234"/>
      <c r="F450" s="237" t="s">
        <v>795</v>
      </c>
      <c r="G450" s="234"/>
      <c r="H450" s="238">
        <v>5.0750000000000002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140</v>
      </c>
      <c r="AU450" s="244" t="s">
        <v>86</v>
      </c>
      <c r="AV450" s="13" t="s">
        <v>86</v>
      </c>
      <c r="AW450" s="13" t="s">
        <v>4</v>
      </c>
      <c r="AX450" s="13" t="s">
        <v>84</v>
      </c>
      <c r="AY450" s="244" t="s">
        <v>131</v>
      </c>
    </row>
    <row r="451" s="2" customFormat="1" ht="49.05" customHeight="1">
      <c r="A451" s="38"/>
      <c r="B451" s="39"/>
      <c r="C451" s="219" t="s">
        <v>796</v>
      </c>
      <c r="D451" s="219" t="s">
        <v>134</v>
      </c>
      <c r="E451" s="220" t="s">
        <v>797</v>
      </c>
      <c r="F451" s="221" t="s">
        <v>798</v>
      </c>
      <c r="G451" s="222" t="s">
        <v>383</v>
      </c>
      <c r="H451" s="223">
        <v>250</v>
      </c>
      <c r="I451" s="224"/>
      <c r="J451" s="225">
        <f>ROUND(I451*H451,2)</f>
        <v>0</v>
      </c>
      <c r="K451" s="226"/>
      <c r="L451" s="44"/>
      <c r="M451" s="227" t="s">
        <v>1</v>
      </c>
      <c r="N451" s="228" t="s">
        <v>41</v>
      </c>
      <c r="O451" s="91"/>
      <c r="P451" s="229">
        <f>O451*H451</f>
        <v>0</v>
      </c>
      <c r="Q451" s="229">
        <v>0.16849</v>
      </c>
      <c r="R451" s="229">
        <f>Q451*H451</f>
        <v>42.122500000000002</v>
      </c>
      <c r="S451" s="229">
        <v>0</v>
      </c>
      <c r="T451" s="23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1" t="s">
        <v>146</v>
      </c>
      <c r="AT451" s="231" t="s">
        <v>134</v>
      </c>
      <c r="AU451" s="231" t="s">
        <v>86</v>
      </c>
      <c r="AY451" s="17" t="s">
        <v>131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7" t="s">
        <v>84</v>
      </c>
      <c r="BK451" s="232">
        <f>ROUND(I451*H451,2)</f>
        <v>0</v>
      </c>
      <c r="BL451" s="17" t="s">
        <v>146</v>
      </c>
      <c r="BM451" s="231" t="s">
        <v>799</v>
      </c>
    </row>
    <row r="452" s="14" customFormat="1">
      <c r="A452" s="14"/>
      <c r="B452" s="245"/>
      <c r="C452" s="246"/>
      <c r="D452" s="235" t="s">
        <v>140</v>
      </c>
      <c r="E452" s="247" t="s">
        <v>1</v>
      </c>
      <c r="F452" s="248" t="s">
        <v>800</v>
      </c>
      <c r="G452" s="246"/>
      <c r="H452" s="247" t="s">
        <v>1</v>
      </c>
      <c r="I452" s="249"/>
      <c r="J452" s="246"/>
      <c r="K452" s="246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140</v>
      </c>
      <c r="AU452" s="254" t="s">
        <v>86</v>
      </c>
      <c r="AV452" s="14" t="s">
        <v>84</v>
      </c>
      <c r="AW452" s="14" t="s">
        <v>32</v>
      </c>
      <c r="AX452" s="14" t="s">
        <v>76</v>
      </c>
      <c r="AY452" s="254" t="s">
        <v>131</v>
      </c>
    </row>
    <row r="453" s="13" customFormat="1">
      <c r="A453" s="13"/>
      <c r="B453" s="233"/>
      <c r="C453" s="234"/>
      <c r="D453" s="235" t="s">
        <v>140</v>
      </c>
      <c r="E453" s="236" t="s">
        <v>1</v>
      </c>
      <c r="F453" s="237" t="s">
        <v>801</v>
      </c>
      <c r="G453" s="234"/>
      <c r="H453" s="238">
        <v>250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140</v>
      </c>
      <c r="AU453" s="244" t="s">
        <v>86</v>
      </c>
      <c r="AV453" s="13" t="s">
        <v>86</v>
      </c>
      <c r="AW453" s="13" t="s">
        <v>32</v>
      </c>
      <c r="AX453" s="13" t="s">
        <v>84</v>
      </c>
      <c r="AY453" s="244" t="s">
        <v>131</v>
      </c>
    </row>
    <row r="454" s="2" customFormat="1" ht="16.5" customHeight="1">
      <c r="A454" s="38"/>
      <c r="B454" s="39"/>
      <c r="C454" s="269" t="s">
        <v>802</v>
      </c>
      <c r="D454" s="269" t="s">
        <v>449</v>
      </c>
      <c r="E454" s="270" t="s">
        <v>803</v>
      </c>
      <c r="F454" s="271" t="s">
        <v>804</v>
      </c>
      <c r="G454" s="272" t="s">
        <v>383</v>
      </c>
      <c r="H454" s="273">
        <v>351.89999999999998</v>
      </c>
      <c r="I454" s="274"/>
      <c r="J454" s="275">
        <f>ROUND(I454*H454,2)</f>
        <v>0</v>
      </c>
      <c r="K454" s="276"/>
      <c r="L454" s="277"/>
      <c r="M454" s="278" t="s">
        <v>1</v>
      </c>
      <c r="N454" s="279" t="s">
        <v>41</v>
      </c>
      <c r="O454" s="91"/>
      <c r="P454" s="229">
        <f>O454*H454</f>
        <v>0</v>
      </c>
      <c r="Q454" s="229">
        <v>0.058000000000000003</v>
      </c>
      <c r="R454" s="229">
        <f>Q454*H454</f>
        <v>20.4102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155</v>
      </c>
      <c r="AT454" s="231" t="s">
        <v>449</v>
      </c>
      <c r="AU454" s="231" t="s">
        <v>86</v>
      </c>
      <c r="AY454" s="17" t="s">
        <v>131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84</v>
      </c>
      <c r="BK454" s="232">
        <f>ROUND(I454*H454,2)</f>
        <v>0</v>
      </c>
      <c r="BL454" s="17" t="s">
        <v>146</v>
      </c>
      <c r="BM454" s="231" t="s">
        <v>805</v>
      </c>
    </row>
    <row r="455" s="14" customFormat="1">
      <c r="A455" s="14"/>
      <c r="B455" s="245"/>
      <c r="C455" s="246"/>
      <c r="D455" s="235" t="s">
        <v>140</v>
      </c>
      <c r="E455" s="247" t="s">
        <v>1</v>
      </c>
      <c r="F455" s="248" t="s">
        <v>806</v>
      </c>
      <c r="G455" s="246"/>
      <c r="H455" s="247" t="s">
        <v>1</v>
      </c>
      <c r="I455" s="249"/>
      <c r="J455" s="246"/>
      <c r="K455" s="246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140</v>
      </c>
      <c r="AU455" s="254" t="s">
        <v>86</v>
      </c>
      <c r="AV455" s="14" t="s">
        <v>84</v>
      </c>
      <c r="AW455" s="14" t="s">
        <v>32</v>
      </c>
      <c r="AX455" s="14" t="s">
        <v>76</v>
      </c>
      <c r="AY455" s="254" t="s">
        <v>131</v>
      </c>
    </row>
    <row r="456" s="13" customFormat="1">
      <c r="A456" s="13"/>
      <c r="B456" s="233"/>
      <c r="C456" s="234"/>
      <c r="D456" s="235" t="s">
        <v>140</v>
      </c>
      <c r="E456" s="236" t="s">
        <v>1</v>
      </c>
      <c r="F456" s="237" t="s">
        <v>807</v>
      </c>
      <c r="G456" s="234"/>
      <c r="H456" s="238">
        <v>345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140</v>
      </c>
      <c r="AU456" s="244" t="s">
        <v>86</v>
      </c>
      <c r="AV456" s="13" t="s">
        <v>86</v>
      </c>
      <c r="AW456" s="13" t="s">
        <v>32</v>
      </c>
      <c r="AX456" s="13" t="s">
        <v>84</v>
      </c>
      <c r="AY456" s="244" t="s">
        <v>131</v>
      </c>
    </row>
    <row r="457" s="13" customFormat="1">
      <c r="A457" s="13"/>
      <c r="B457" s="233"/>
      <c r="C457" s="234"/>
      <c r="D457" s="235" t="s">
        <v>140</v>
      </c>
      <c r="E457" s="234"/>
      <c r="F457" s="237" t="s">
        <v>808</v>
      </c>
      <c r="G457" s="234"/>
      <c r="H457" s="238">
        <v>351.89999999999998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140</v>
      </c>
      <c r="AU457" s="244" t="s">
        <v>86</v>
      </c>
      <c r="AV457" s="13" t="s">
        <v>86</v>
      </c>
      <c r="AW457" s="13" t="s">
        <v>4</v>
      </c>
      <c r="AX457" s="13" t="s">
        <v>84</v>
      </c>
      <c r="AY457" s="244" t="s">
        <v>131</v>
      </c>
    </row>
    <row r="458" s="2" customFormat="1" ht="49.05" customHeight="1">
      <c r="A458" s="38"/>
      <c r="B458" s="39"/>
      <c r="C458" s="219" t="s">
        <v>809</v>
      </c>
      <c r="D458" s="219" t="s">
        <v>134</v>
      </c>
      <c r="E458" s="220" t="s">
        <v>810</v>
      </c>
      <c r="F458" s="221" t="s">
        <v>811</v>
      </c>
      <c r="G458" s="222" t="s">
        <v>383</v>
      </c>
      <c r="H458" s="223">
        <v>95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41</v>
      </c>
      <c r="O458" s="91"/>
      <c r="P458" s="229">
        <f>O458*H458</f>
        <v>0</v>
      </c>
      <c r="Q458" s="229">
        <v>0.1295</v>
      </c>
      <c r="R458" s="229">
        <f>Q458*H458</f>
        <v>12.3025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146</v>
      </c>
      <c r="AT458" s="231" t="s">
        <v>134</v>
      </c>
      <c r="AU458" s="231" t="s">
        <v>86</v>
      </c>
      <c r="AY458" s="17" t="s">
        <v>131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84</v>
      </c>
      <c r="BK458" s="232">
        <f>ROUND(I458*H458,2)</f>
        <v>0</v>
      </c>
      <c r="BL458" s="17" t="s">
        <v>146</v>
      </c>
      <c r="BM458" s="231" t="s">
        <v>812</v>
      </c>
    </row>
    <row r="459" s="13" customFormat="1">
      <c r="A459" s="13"/>
      <c r="B459" s="233"/>
      <c r="C459" s="234"/>
      <c r="D459" s="235" t="s">
        <v>140</v>
      </c>
      <c r="E459" s="236" t="s">
        <v>1</v>
      </c>
      <c r="F459" s="237" t="s">
        <v>699</v>
      </c>
      <c r="G459" s="234"/>
      <c r="H459" s="238">
        <v>95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140</v>
      </c>
      <c r="AU459" s="244" t="s">
        <v>86</v>
      </c>
      <c r="AV459" s="13" t="s">
        <v>86</v>
      </c>
      <c r="AW459" s="13" t="s">
        <v>32</v>
      </c>
      <c r="AX459" s="13" t="s">
        <v>84</v>
      </c>
      <c r="AY459" s="244" t="s">
        <v>131</v>
      </c>
    </row>
    <row r="460" s="2" customFormat="1" ht="55.5" customHeight="1">
      <c r="A460" s="38"/>
      <c r="B460" s="39"/>
      <c r="C460" s="219" t="s">
        <v>813</v>
      </c>
      <c r="D460" s="219" t="s">
        <v>134</v>
      </c>
      <c r="E460" s="220" t="s">
        <v>814</v>
      </c>
      <c r="F460" s="221" t="s">
        <v>815</v>
      </c>
      <c r="G460" s="222" t="s">
        <v>383</v>
      </c>
      <c r="H460" s="223">
        <v>36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41</v>
      </c>
      <c r="O460" s="91"/>
      <c r="P460" s="229">
        <f>O460*H460</f>
        <v>0</v>
      </c>
      <c r="Q460" s="229">
        <v>0.00050000000000000001</v>
      </c>
      <c r="R460" s="229">
        <f>Q460*H460</f>
        <v>0.018000000000000002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146</v>
      </c>
      <c r="AT460" s="231" t="s">
        <v>134</v>
      </c>
      <c r="AU460" s="231" t="s">
        <v>86</v>
      </c>
      <c r="AY460" s="17" t="s">
        <v>131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84</v>
      </c>
      <c r="BK460" s="232">
        <f>ROUND(I460*H460,2)</f>
        <v>0</v>
      </c>
      <c r="BL460" s="17" t="s">
        <v>146</v>
      </c>
      <c r="BM460" s="231" t="s">
        <v>816</v>
      </c>
    </row>
    <row r="461" s="14" customFormat="1">
      <c r="A461" s="14"/>
      <c r="B461" s="245"/>
      <c r="C461" s="246"/>
      <c r="D461" s="235" t="s">
        <v>140</v>
      </c>
      <c r="E461" s="247" t="s">
        <v>1</v>
      </c>
      <c r="F461" s="248" t="s">
        <v>817</v>
      </c>
      <c r="G461" s="246"/>
      <c r="H461" s="247" t="s">
        <v>1</v>
      </c>
      <c r="I461" s="249"/>
      <c r="J461" s="246"/>
      <c r="K461" s="246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140</v>
      </c>
      <c r="AU461" s="254" t="s">
        <v>86</v>
      </c>
      <c r="AV461" s="14" t="s">
        <v>84</v>
      </c>
      <c r="AW461" s="14" t="s">
        <v>32</v>
      </c>
      <c r="AX461" s="14" t="s">
        <v>76</v>
      </c>
      <c r="AY461" s="254" t="s">
        <v>131</v>
      </c>
    </row>
    <row r="462" s="13" customFormat="1">
      <c r="A462" s="13"/>
      <c r="B462" s="233"/>
      <c r="C462" s="234"/>
      <c r="D462" s="235" t="s">
        <v>140</v>
      </c>
      <c r="E462" s="236" t="s">
        <v>1</v>
      </c>
      <c r="F462" s="237" t="s">
        <v>390</v>
      </c>
      <c r="G462" s="234"/>
      <c r="H462" s="238">
        <v>36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140</v>
      </c>
      <c r="AU462" s="244" t="s">
        <v>86</v>
      </c>
      <c r="AV462" s="13" t="s">
        <v>86</v>
      </c>
      <c r="AW462" s="13" t="s">
        <v>32</v>
      </c>
      <c r="AX462" s="13" t="s">
        <v>84</v>
      </c>
      <c r="AY462" s="244" t="s">
        <v>131</v>
      </c>
    </row>
    <row r="463" s="12" customFormat="1" ht="22.8" customHeight="1">
      <c r="A463" s="12"/>
      <c r="B463" s="203"/>
      <c r="C463" s="204"/>
      <c r="D463" s="205" t="s">
        <v>75</v>
      </c>
      <c r="E463" s="217" t="s">
        <v>719</v>
      </c>
      <c r="F463" s="217" t="s">
        <v>818</v>
      </c>
      <c r="G463" s="204"/>
      <c r="H463" s="204"/>
      <c r="I463" s="207"/>
      <c r="J463" s="218">
        <f>BK463</f>
        <v>0</v>
      </c>
      <c r="K463" s="204"/>
      <c r="L463" s="209"/>
      <c r="M463" s="210"/>
      <c r="N463" s="211"/>
      <c r="O463" s="211"/>
      <c r="P463" s="212">
        <f>SUM(P464:P490)</f>
        <v>0</v>
      </c>
      <c r="Q463" s="211"/>
      <c r="R463" s="212">
        <f>SUM(R464:R490)</f>
        <v>0</v>
      </c>
      <c r="S463" s="211"/>
      <c r="T463" s="213">
        <f>SUM(T464:T490)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4" t="s">
        <v>84</v>
      </c>
      <c r="AT463" s="215" t="s">
        <v>75</v>
      </c>
      <c r="AU463" s="215" t="s">
        <v>84</v>
      </c>
      <c r="AY463" s="214" t="s">
        <v>131</v>
      </c>
      <c r="BK463" s="216">
        <f>SUM(BK464:BK490)</f>
        <v>0</v>
      </c>
    </row>
    <row r="464" s="2" customFormat="1" ht="37.8" customHeight="1">
      <c r="A464" s="38"/>
      <c r="B464" s="39"/>
      <c r="C464" s="219" t="s">
        <v>819</v>
      </c>
      <c r="D464" s="219" t="s">
        <v>134</v>
      </c>
      <c r="E464" s="220" t="s">
        <v>820</v>
      </c>
      <c r="F464" s="221" t="s">
        <v>821</v>
      </c>
      <c r="G464" s="222" t="s">
        <v>253</v>
      </c>
      <c r="H464" s="223">
        <v>83.299999999999997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41</v>
      </c>
      <c r="O464" s="91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146</v>
      </c>
      <c r="AT464" s="231" t="s">
        <v>134</v>
      </c>
      <c r="AU464" s="231" t="s">
        <v>86</v>
      </c>
      <c r="AY464" s="17" t="s">
        <v>131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84</v>
      </c>
      <c r="BK464" s="232">
        <f>ROUND(I464*H464,2)</f>
        <v>0</v>
      </c>
      <c r="BL464" s="17" t="s">
        <v>146</v>
      </c>
      <c r="BM464" s="231" t="s">
        <v>822</v>
      </c>
    </row>
    <row r="465" s="14" customFormat="1">
      <c r="A465" s="14"/>
      <c r="B465" s="245"/>
      <c r="C465" s="246"/>
      <c r="D465" s="235" t="s">
        <v>140</v>
      </c>
      <c r="E465" s="247" t="s">
        <v>1</v>
      </c>
      <c r="F465" s="248" t="s">
        <v>823</v>
      </c>
      <c r="G465" s="246"/>
      <c r="H465" s="247" t="s">
        <v>1</v>
      </c>
      <c r="I465" s="249"/>
      <c r="J465" s="246"/>
      <c r="K465" s="246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140</v>
      </c>
      <c r="AU465" s="254" t="s">
        <v>86</v>
      </c>
      <c r="AV465" s="14" t="s">
        <v>84</v>
      </c>
      <c r="AW465" s="14" t="s">
        <v>32</v>
      </c>
      <c r="AX465" s="14" t="s">
        <v>76</v>
      </c>
      <c r="AY465" s="254" t="s">
        <v>131</v>
      </c>
    </row>
    <row r="466" s="14" customFormat="1">
      <c r="A466" s="14"/>
      <c r="B466" s="245"/>
      <c r="C466" s="246"/>
      <c r="D466" s="235" t="s">
        <v>140</v>
      </c>
      <c r="E466" s="247" t="s">
        <v>1</v>
      </c>
      <c r="F466" s="248" t="s">
        <v>824</v>
      </c>
      <c r="G466" s="246"/>
      <c r="H466" s="247" t="s">
        <v>1</v>
      </c>
      <c r="I466" s="249"/>
      <c r="J466" s="246"/>
      <c r="K466" s="246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140</v>
      </c>
      <c r="AU466" s="254" t="s">
        <v>86</v>
      </c>
      <c r="AV466" s="14" t="s">
        <v>84</v>
      </c>
      <c r="AW466" s="14" t="s">
        <v>32</v>
      </c>
      <c r="AX466" s="14" t="s">
        <v>76</v>
      </c>
      <c r="AY466" s="254" t="s">
        <v>131</v>
      </c>
    </row>
    <row r="467" s="13" customFormat="1">
      <c r="A467" s="13"/>
      <c r="B467" s="233"/>
      <c r="C467" s="234"/>
      <c r="D467" s="235" t="s">
        <v>140</v>
      </c>
      <c r="E467" s="236" t="s">
        <v>1</v>
      </c>
      <c r="F467" s="237" t="s">
        <v>825</v>
      </c>
      <c r="G467" s="234"/>
      <c r="H467" s="238">
        <v>83.299999999999997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140</v>
      </c>
      <c r="AU467" s="244" t="s">
        <v>86</v>
      </c>
      <c r="AV467" s="13" t="s">
        <v>86</v>
      </c>
      <c r="AW467" s="13" t="s">
        <v>32</v>
      </c>
      <c r="AX467" s="13" t="s">
        <v>84</v>
      </c>
      <c r="AY467" s="244" t="s">
        <v>131</v>
      </c>
    </row>
    <row r="468" s="2" customFormat="1" ht="37.8" customHeight="1">
      <c r="A468" s="38"/>
      <c r="B468" s="39"/>
      <c r="C468" s="219" t="s">
        <v>826</v>
      </c>
      <c r="D468" s="219" t="s">
        <v>134</v>
      </c>
      <c r="E468" s="220" t="s">
        <v>827</v>
      </c>
      <c r="F468" s="221" t="s">
        <v>828</v>
      </c>
      <c r="G468" s="222" t="s">
        <v>253</v>
      </c>
      <c r="H468" s="223">
        <v>583.10000000000002</v>
      </c>
      <c r="I468" s="224"/>
      <c r="J468" s="225">
        <f>ROUND(I468*H468,2)</f>
        <v>0</v>
      </c>
      <c r="K468" s="226"/>
      <c r="L468" s="44"/>
      <c r="M468" s="227" t="s">
        <v>1</v>
      </c>
      <c r="N468" s="228" t="s">
        <v>41</v>
      </c>
      <c r="O468" s="91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1" t="s">
        <v>146</v>
      </c>
      <c r="AT468" s="231" t="s">
        <v>134</v>
      </c>
      <c r="AU468" s="231" t="s">
        <v>86</v>
      </c>
      <c r="AY468" s="17" t="s">
        <v>131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7" t="s">
        <v>84</v>
      </c>
      <c r="BK468" s="232">
        <f>ROUND(I468*H468,2)</f>
        <v>0</v>
      </c>
      <c r="BL468" s="17" t="s">
        <v>146</v>
      </c>
      <c r="BM468" s="231" t="s">
        <v>829</v>
      </c>
    </row>
    <row r="469" s="13" customFormat="1">
      <c r="A469" s="13"/>
      <c r="B469" s="233"/>
      <c r="C469" s="234"/>
      <c r="D469" s="235" t="s">
        <v>140</v>
      </c>
      <c r="E469" s="236" t="s">
        <v>1</v>
      </c>
      <c r="F469" s="237" t="s">
        <v>830</v>
      </c>
      <c r="G469" s="234"/>
      <c r="H469" s="238">
        <v>583.10000000000002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140</v>
      </c>
      <c r="AU469" s="244" t="s">
        <v>86</v>
      </c>
      <c r="AV469" s="13" t="s">
        <v>86</v>
      </c>
      <c r="AW469" s="13" t="s">
        <v>32</v>
      </c>
      <c r="AX469" s="13" t="s">
        <v>84</v>
      </c>
      <c r="AY469" s="244" t="s">
        <v>131</v>
      </c>
    </row>
    <row r="470" s="2" customFormat="1" ht="37.8" customHeight="1">
      <c r="A470" s="38"/>
      <c r="B470" s="39"/>
      <c r="C470" s="219" t="s">
        <v>831</v>
      </c>
      <c r="D470" s="219" t="s">
        <v>134</v>
      </c>
      <c r="E470" s="220" t="s">
        <v>832</v>
      </c>
      <c r="F470" s="221" t="s">
        <v>833</v>
      </c>
      <c r="G470" s="222" t="s">
        <v>253</v>
      </c>
      <c r="H470" s="223">
        <v>143.36699999999999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41</v>
      </c>
      <c r="O470" s="91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146</v>
      </c>
      <c r="AT470" s="231" t="s">
        <v>134</v>
      </c>
      <c r="AU470" s="231" t="s">
        <v>86</v>
      </c>
      <c r="AY470" s="17" t="s">
        <v>131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84</v>
      </c>
      <c r="BK470" s="232">
        <f>ROUND(I470*H470,2)</f>
        <v>0</v>
      </c>
      <c r="BL470" s="17" t="s">
        <v>146</v>
      </c>
      <c r="BM470" s="231" t="s">
        <v>834</v>
      </c>
    </row>
    <row r="471" s="14" customFormat="1">
      <c r="A471" s="14"/>
      <c r="B471" s="245"/>
      <c r="C471" s="246"/>
      <c r="D471" s="235" t="s">
        <v>140</v>
      </c>
      <c r="E471" s="247" t="s">
        <v>1</v>
      </c>
      <c r="F471" s="248" t="s">
        <v>835</v>
      </c>
      <c r="G471" s="246"/>
      <c r="H471" s="247" t="s">
        <v>1</v>
      </c>
      <c r="I471" s="249"/>
      <c r="J471" s="246"/>
      <c r="K471" s="246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140</v>
      </c>
      <c r="AU471" s="254" t="s">
        <v>86</v>
      </c>
      <c r="AV471" s="14" t="s">
        <v>84</v>
      </c>
      <c r="AW471" s="14" t="s">
        <v>32</v>
      </c>
      <c r="AX471" s="14" t="s">
        <v>76</v>
      </c>
      <c r="AY471" s="254" t="s">
        <v>131</v>
      </c>
    </row>
    <row r="472" s="14" customFormat="1">
      <c r="A472" s="14"/>
      <c r="B472" s="245"/>
      <c r="C472" s="246"/>
      <c r="D472" s="235" t="s">
        <v>140</v>
      </c>
      <c r="E472" s="247" t="s">
        <v>1</v>
      </c>
      <c r="F472" s="248" t="s">
        <v>836</v>
      </c>
      <c r="G472" s="246"/>
      <c r="H472" s="247" t="s">
        <v>1</v>
      </c>
      <c r="I472" s="249"/>
      <c r="J472" s="246"/>
      <c r="K472" s="246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140</v>
      </c>
      <c r="AU472" s="254" t="s">
        <v>86</v>
      </c>
      <c r="AV472" s="14" t="s">
        <v>84</v>
      </c>
      <c r="AW472" s="14" t="s">
        <v>32</v>
      </c>
      <c r="AX472" s="14" t="s">
        <v>76</v>
      </c>
      <c r="AY472" s="254" t="s">
        <v>131</v>
      </c>
    </row>
    <row r="473" s="14" customFormat="1">
      <c r="A473" s="14"/>
      <c r="B473" s="245"/>
      <c r="C473" s="246"/>
      <c r="D473" s="235" t="s">
        <v>140</v>
      </c>
      <c r="E473" s="247" t="s">
        <v>1</v>
      </c>
      <c r="F473" s="248" t="s">
        <v>837</v>
      </c>
      <c r="G473" s="246"/>
      <c r="H473" s="247" t="s">
        <v>1</v>
      </c>
      <c r="I473" s="249"/>
      <c r="J473" s="246"/>
      <c r="K473" s="246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140</v>
      </c>
      <c r="AU473" s="254" t="s">
        <v>86</v>
      </c>
      <c r="AV473" s="14" t="s">
        <v>84</v>
      </c>
      <c r="AW473" s="14" t="s">
        <v>32</v>
      </c>
      <c r="AX473" s="14" t="s">
        <v>76</v>
      </c>
      <c r="AY473" s="254" t="s">
        <v>131</v>
      </c>
    </row>
    <row r="474" s="13" customFormat="1">
      <c r="A474" s="13"/>
      <c r="B474" s="233"/>
      <c r="C474" s="234"/>
      <c r="D474" s="235" t="s">
        <v>140</v>
      </c>
      <c r="E474" s="236" t="s">
        <v>1</v>
      </c>
      <c r="F474" s="237" t="s">
        <v>838</v>
      </c>
      <c r="G474" s="234"/>
      <c r="H474" s="238">
        <v>47.293999999999997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140</v>
      </c>
      <c r="AU474" s="244" t="s">
        <v>86</v>
      </c>
      <c r="AV474" s="13" t="s">
        <v>86</v>
      </c>
      <c r="AW474" s="13" t="s">
        <v>32</v>
      </c>
      <c r="AX474" s="13" t="s">
        <v>76</v>
      </c>
      <c r="AY474" s="244" t="s">
        <v>131</v>
      </c>
    </row>
    <row r="475" s="14" customFormat="1">
      <c r="A475" s="14"/>
      <c r="B475" s="245"/>
      <c r="C475" s="246"/>
      <c r="D475" s="235" t="s">
        <v>140</v>
      </c>
      <c r="E475" s="247" t="s">
        <v>1</v>
      </c>
      <c r="F475" s="248" t="s">
        <v>839</v>
      </c>
      <c r="G475" s="246"/>
      <c r="H475" s="247" t="s">
        <v>1</v>
      </c>
      <c r="I475" s="249"/>
      <c r="J475" s="246"/>
      <c r="K475" s="246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140</v>
      </c>
      <c r="AU475" s="254" t="s">
        <v>86</v>
      </c>
      <c r="AV475" s="14" t="s">
        <v>84</v>
      </c>
      <c r="AW475" s="14" t="s">
        <v>32</v>
      </c>
      <c r="AX475" s="14" t="s">
        <v>76</v>
      </c>
      <c r="AY475" s="254" t="s">
        <v>131</v>
      </c>
    </row>
    <row r="476" s="14" customFormat="1">
      <c r="A476" s="14"/>
      <c r="B476" s="245"/>
      <c r="C476" s="246"/>
      <c r="D476" s="235" t="s">
        <v>140</v>
      </c>
      <c r="E476" s="247" t="s">
        <v>1</v>
      </c>
      <c r="F476" s="248" t="s">
        <v>840</v>
      </c>
      <c r="G476" s="246"/>
      <c r="H476" s="247" t="s">
        <v>1</v>
      </c>
      <c r="I476" s="249"/>
      <c r="J476" s="246"/>
      <c r="K476" s="246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140</v>
      </c>
      <c r="AU476" s="254" t="s">
        <v>86</v>
      </c>
      <c r="AV476" s="14" t="s">
        <v>84</v>
      </c>
      <c r="AW476" s="14" t="s">
        <v>32</v>
      </c>
      <c r="AX476" s="14" t="s">
        <v>76</v>
      </c>
      <c r="AY476" s="254" t="s">
        <v>131</v>
      </c>
    </row>
    <row r="477" s="13" customFormat="1">
      <c r="A477" s="13"/>
      <c r="B477" s="233"/>
      <c r="C477" s="234"/>
      <c r="D477" s="235" t="s">
        <v>140</v>
      </c>
      <c r="E477" s="236" t="s">
        <v>1</v>
      </c>
      <c r="F477" s="237" t="s">
        <v>841</v>
      </c>
      <c r="G477" s="234"/>
      <c r="H477" s="238">
        <v>9.4329999999999998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140</v>
      </c>
      <c r="AU477" s="244" t="s">
        <v>86</v>
      </c>
      <c r="AV477" s="13" t="s">
        <v>86</v>
      </c>
      <c r="AW477" s="13" t="s">
        <v>32</v>
      </c>
      <c r="AX477" s="13" t="s">
        <v>76</v>
      </c>
      <c r="AY477" s="244" t="s">
        <v>131</v>
      </c>
    </row>
    <row r="478" s="14" customFormat="1">
      <c r="A478" s="14"/>
      <c r="B478" s="245"/>
      <c r="C478" s="246"/>
      <c r="D478" s="235" t="s">
        <v>140</v>
      </c>
      <c r="E478" s="247" t="s">
        <v>1</v>
      </c>
      <c r="F478" s="248" t="s">
        <v>842</v>
      </c>
      <c r="G478" s="246"/>
      <c r="H478" s="247" t="s">
        <v>1</v>
      </c>
      <c r="I478" s="249"/>
      <c r="J478" s="246"/>
      <c r="K478" s="246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140</v>
      </c>
      <c r="AU478" s="254" t="s">
        <v>86</v>
      </c>
      <c r="AV478" s="14" t="s">
        <v>84</v>
      </c>
      <c r="AW478" s="14" t="s">
        <v>32</v>
      </c>
      <c r="AX478" s="14" t="s">
        <v>76</v>
      </c>
      <c r="AY478" s="254" t="s">
        <v>131</v>
      </c>
    </row>
    <row r="479" s="13" customFormat="1">
      <c r="A479" s="13"/>
      <c r="B479" s="233"/>
      <c r="C479" s="234"/>
      <c r="D479" s="235" t="s">
        <v>140</v>
      </c>
      <c r="E479" s="236" t="s">
        <v>1</v>
      </c>
      <c r="F479" s="237" t="s">
        <v>843</v>
      </c>
      <c r="G479" s="234"/>
      <c r="H479" s="238">
        <v>86.640000000000001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140</v>
      </c>
      <c r="AU479" s="244" t="s">
        <v>86</v>
      </c>
      <c r="AV479" s="13" t="s">
        <v>86</v>
      </c>
      <c r="AW479" s="13" t="s">
        <v>32</v>
      </c>
      <c r="AX479" s="13" t="s">
        <v>76</v>
      </c>
      <c r="AY479" s="244" t="s">
        <v>131</v>
      </c>
    </row>
    <row r="480" s="15" customFormat="1">
      <c r="A480" s="15"/>
      <c r="B480" s="258"/>
      <c r="C480" s="259"/>
      <c r="D480" s="235" t="s">
        <v>140</v>
      </c>
      <c r="E480" s="260" t="s">
        <v>1</v>
      </c>
      <c r="F480" s="261" t="s">
        <v>246</v>
      </c>
      <c r="G480" s="259"/>
      <c r="H480" s="262">
        <v>143.36699999999999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8" t="s">
        <v>140</v>
      </c>
      <c r="AU480" s="268" t="s">
        <v>86</v>
      </c>
      <c r="AV480" s="15" t="s">
        <v>146</v>
      </c>
      <c r="AW480" s="15" t="s">
        <v>32</v>
      </c>
      <c r="AX480" s="15" t="s">
        <v>84</v>
      </c>
      <c r="AY480" s="268" t="s">
        <v>131</v>
      </c>
    </row>
    <row r="481" s="2" customFormat="1" ht="37.8" customHeight="1">
      <c r="A481" s="38"/>
      <c r="B481" s="39"/>
      <c r="C481" s="219" t="s">
        <v>844</v>
      </c>
      <c r="D481" s="219" t="s">
        <v>134</v>
      </c>
      <c r="E481" s="220" t="s">
        <v>845</v>
      </c>
      <c r="F481" s="221" t="s">
        <v>828</v>
      </c>
      <c r="G481" s="222" t="s">
        <v>253</v>
      </c>
      <c r="H481" s="223">
        <v>286.73399999999998</v>
      </c>
      <c r="I481" s="224"/>
      <c r="J481" s="225">
        <f>ROUND(I481*H481,2)</f>
        <v>0</v>
      </c>
      <c r="K481" s="226"/>
      <c r="L481" s="44"/>
      <c r="M481" s="227" t="s">
        <v>1</v>
      </c>
      <c r="N481" s="228" t="s">
        <v>41</v>
      </c>
      <c r="O481" s="91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1" t="s">
        <v>146</v>
      </c>
      <c r="AT481" s="231" t="s">
        <v>134</v>
      </c>
      <c r="AU481" s="231" t="s">
        <v>86</v>
      </c>
      <c r="AY481" s="17" t="s">
        <v>131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7" t="s">
        <v>84</v>
      </c>
      <c r="BK481" s="232">
        <f>ROUND(I481*H481,2)</f>
        <v>0</v>
      </c>
      <c r="BL481" s="17" t="s">
        <v>146</v>
      </c>
      <c r="BM481" s="231" t="s">
        <v>846</v>
      </c>
    </row>
    <row r="482" s="13" customFormat="1">
      <c r="A482" s="13"/>
      <c r="B482" s="233"/>
      <c r="C482" s="234"/>
      <c r="D482" s="235" t="s">
        <v>140</v>
      </c>
      <c r="E482" s="236" t="s">
        <v>1</v>
      </c>
      <c r="F482" s="237" t="s">
        <v>847</v>
      </c>
      <c r="G482" s="234"/>
      <c r="H482" s="238">
        <v>286.73399999999998</v>
      </c>
      <c r="I482" s="239"/>
      <c r="J482" s="234"/>
      <c r="K482" s="234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140</v>
      </c>
      <c r="AU482" s="244" t="s">
        <v>86</v>
      </c>
      <c r="AV482" s="13" t="s">
        <v>86</v>
      </c>
      <c r="AW482" s="13" t="s">
        <v>32</v>
      </c>
      <c r="AX482" s="13" t="s">
        <v>84</v>
      </c>
      <c r="AY482" s="244" t="s">
        <v>131</v>
      </c>
    </row>
    <row r="483" s="2" customFormat="1" ht="44.25" customHeight="1">
      <c r="A483" s="38"/>
      <c r="B483" s="39"/>
      <c r="C483" s="219" t="s">
        <v>848</v>
      </c>
      <c r="D483" s="219" t="s">
        <v>134</v>
      </c>
      <c r="E483" s="220" t="s">
        <v>849</v>
      </c>
      <c r="F483" s="221" t="s">
        <v>850</v>
      </c>
      <c r="G483" s="222" t="s">
        <v>253</v>
      </c>
      <c r="H483" s="223">
        <v>83.299999999999997</v>
      </c>
      <c r="I483" s="224"/>
      <c r="J483" s="225">
        <f>ROUND(I483*H483,2)</f>
        <v>0</v>
      </c>
      <c r="K483" s="226"/>
      <c r="L483" s="44"/>
      <c r="M483" s="227" t="s">
        <v>1</v>
      </c>
      <c r="N483" s="228" t="s">
        <v>41</v>
      </c>
      <c r="O483" s="91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1" t="s">
        <v>146</v>
      </c>
      <c r="AT483" s="231" t="s">
        <v>134</v>
      </c>
      <c r="AU483" s="231" t="s">
        <v>86</v>
      </c>
      <c r="AY483" s="17" t="s">
        <v>131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7" t="s">
        <v>84</v>
      </c>
      <c r="BK483" s="232">
        <f>ROUND(I483*H483,2)</f>
        <v>0</v>
      </c>
      <c r="BL483" s="17" t="s">
        <v>146</v>
      </c>
      <c r="BM483" s="231" t="s">
        <v>851</v>
      </c>
    </row>
    <row r="484" s="13" customFormat="1">
      <c r="A484" s="13"/>
      <c r="B484" s="233"/>
      <c r="C484" s="234"/>
      <c r="D484" s="235" t="s">
        <v>140</v>
      </c>
      <c r="E484" s="236" t="s">
        <v>1</v>
      </c>
      <c r="F484" s="237" t="s">
        <v>852</v>
      </c>
      <c r="G484" s="234"/>
      <c r="H484" s="238">
        <v>83.299999999999997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140</v>
      </c>
      <c r="AU484" s="244" t="s">
        <v>86</v>
      </c>
      <c r="AV484" s="13" t="s">
        <v>86</v>
      </c>
      <c r="AW484" s="13" t="s">
        <v>32</v>
      </c>
      <c r="AX484" s="13" t="s">
        <v>84</v>
      </c>
      <c r="AY484" s="244" t="s">
        <v>131</v>
      </c>
    </row>
    <row r="485" s="2" customFormat="1" ht="16.5" customHeight="1">
      <c r="A485" s="38"/>
      <c r="B485" s="39"/>
      <c r="C485" s="219" t="s">
        <v>853</v>
      </c>
      <c r="D485" s="219" t="s">
        <v>134</v>
      </c>
      <c r="E485" s="220" t="s">
        <v>854</v>
      </c>
      <c r="F485" s="221" t="s">
        <v>855</v>
      </c>
      <c r="G485" s="222" t="s">
        <v>253</v>
      </c>
      <c r="H485" s="223">
        <v>96.072999999999993</v>
      </c>
      <c r="I485" s="224"/>
      <c r="J485" s="225">
        <f>ROUND(I485*H485,2)</f>
        <v>0</v>
      </c>
      <c r="K485" s="226"/>
      <c r="L485" s="44"/>
      <c r="M485" s="227" t="s">
        <v>1</v>
      </c>
      <c r="N485" s="228" t="s">
        <v>41</v>
      </c>
      <c r="O485" s="91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1" t="s">
        <v>146</v>
      </c>
      <c r="AT485" s="231" t="s">
        <v>134</v>
      </c>
      <c r="AU485" s="231" t="s">
        <v>86</v>
      </c>
      <c r="AY485" s="17" t="s">
        <v>131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7" t="s">
        <v>84</v>
      </c>
      <c r="BK485" s="232">
        <f>ROUND(I485*H485,2)</f>
        <v>0</v>
      </c>
      <c r="BL485" s="17" t="s">
        <v>146</v>
      </c>
      <c r="BM485" s="231" t="s">
        <v>856</v>
      </c>
    </row>
    <row r="486" s="14" customFormat="1">
      <c r="A486" s="14"/>
      <c r="B486" s="245"/>
      <c r="C486" s="246"/>
      <c r="D486" s="235" t="s">
        <v>140</v>
      </c>
      <c r="E486" s="247" t="s">
        <v>1</v>
      </c>
      <c r="F486" s="248" t="s">
        <v>840</v>
      </c>
      <c r="G486" s="246"/>
      <c r="H486" s="247" t="s">
        <v>1</v>
      </c>
      <c r="I486" s="249"/>
      <c r="J486" s="246"/>
      <c r="K486" s="246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140</v>
      </c>
      <c r="AU486" s="254" t="s">
        <v>86</v>
      </c>
      <c r="AV486" s="14" t="s">
        <v>84</v>
      </c>
      <c r="AW486" s="14" t="s">
        <v>32</v>
      </c>
      <c r="AX486" s="14" t="s">
        <v>76</v>
      </c>
      <c r="AY486" s="254" t="s">
        <v>131</v>
      </c>
    </row>
    <row r="487" s="13" customFormat="1">
      <c r="A487" s="13"/>
      <c r="B487" s="233"/>
      <c r="C487" s="234"/>
      <c r="D487" s="235" t="s">
        <v>140</v>
      </c>
      <c r="E487" s="236" t="s">
        <v>1</v>
      </c>
      <c r="F487" s="237" t="s">
        <v>841</v>
      </c>
      <c r="G487" s="234"/>
      <c r="H487" s="238">
        <v>9.4329999999999998</v>
      </c>
      <c r="I487" s="239"/>
      <c r="J487" s="234"/>
      <c r="K487" s="234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140</v>
      </c>
      <c r="AU487" s="244" t="s">
        <v>86</v>
      </c>
      <c r="AV487" s="13" t="s">
        <v>86</v>
      </c>
      <c r="AW487" s="13" t="s">
        <v>32</v>
      </c>
      <c r="AX487" s="13" t="s">
        <v>76</v>
      </c>
      <c r="AY487" s="244" t="s">
        <v>131</v>
      </c>
    </row>
    <row r="488" s="14" customFormat="1">
      <c r="A488" s="14"/>
      <c r="B488" s="245"/>
      <c r="C488" s="246"/>
      <c r="D488" s="235" t="s">
        <v>140</v>
      </c>
      <c r="E488" s="247" t="s">
        <v>1</v>
      </c>
      <c r="F488" s="248" t="s">
        <v>842</v>
      </c>
      <c r="G488" s="246"/>
      <c r="H488" s="247" t="s">
        <v>1</v>
      </c>
      <c r="I488" s="249"/>
      <c r="J488" s="246"/>
      <c r="K488" s="246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140</v>
      </c>
      <c r="AU488" s="254" t="s">
        <v>86</v>
      </c>
      <c r="AV488" s="14" t="s">
        <v>84</v>
      </c>
      <c r="AW488" s="14" t="s">
        <v>32</v>
      </c>
      <c r="AX488" s="14" t="s">
        <v>76</v>
      </c>
      <c r="AY488" s="254" t="s">
        <v>131</v>
      </c>
    </row>
    <row r="489" s="13" customFormat="1">
      <c r="A489" s="13"/>
      <c r="B489" s="233"/>
      <c r="C489" s="234"/>
      <c r="D489" s="235" t="s">
        <v>140</v>
      </c>
      <c r="E489" s="236" t="s">
        <v>1</v>
      </c>
      <c r="F489" s="237" t="s">
        <v>843</v>
      </c>
      <c r="G489" s="234"/>
      <c r="H489" s="238">
        <v>86.640000000000001</v>
      </c>
      <c r="I489" s="239"/>
      <c r="J489" s="234"/>
      <c r="K489" s="234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140</v>
      </c>
      <c r="AU489" s="244" t="s">
        <v>86</v>
      </c>
      <c r="AV489" s="13" t="s">
        <v>86</v>
      </c>
      <c r="AW489" s="13" t="s">
        <v>32</v>
      </c>
      <c r="AX489" s="13" t="s">
        <v>76</v>
      </c>
      <c r="AY489" s="244" t="s">
        <v>131</v>
      </c>
    </row>
    <row r="490" s="15" customFormat="1">
      <c r="A490" s="15"/>
      <c r="B490" s="258"/>
      <c r="C490" s="259"/>
      <c r="D490" s="235" t="s">
        <v>140</v>
      </c>
      <c r="E490" s="260" t="s">
        <v>1</v>
      </c>
      <c r="F490" s="261" t="s">
        <v>246</v>
      </c>
      <c r="G490" s="259"/>
      <c r="H490" s="262">
        <v>96.073000000000008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140</v>
      </c>
      <c r="AU490" s="268" t="s">
        <v>86</v>
      </c>
      <c r="AV490" s="15" t="s">
        <v>146</v>
      </c>
      <c r="AW490" s="15" t="s">
        <v>32</v>
      </c>
      <c r="AX490" s="15" t="s">
        <v>84</v>
      </c>
      <c r="AY490" s="268" t="s">
        <v>131</v>
      </c>
    </row>
    <row r="491" s="12" customFormat="1" ht="22.8" customHeight="1">
      <c r="A491" s="12"/>
      <c r="B491" s="203"/>
      <c r="C491" s="204"/>
      <c r="D491" s="205" t="s">
        <v>75</v>
      </c>
      <c r="E491" s="217" t="s">
        <v>857</v>
      </c>
      <c r="F491" s="217" t="s">
        <v>858</v>
      </c>
      <c r="G491" s="204"/>
      <c r="H491" s="204"/>
      <c r="I491" s="207"/>
      <c r="J491" s="218">
        <f>BK491</f>
        <v>0</v>
      </c>
      <c r="K491" s="204"/>
      <c r="L491" s="209"/>
      <c r="M491" s="210"/>
      <c r="N491" s="211"/>
      <c r="O491" s="211"/>
      <c r="P491" s="212">
        <f>SUM(P492:P493)</f>
        <v>0</v>
      </c>
      <c r="Q491" s="211"/>
      <c r="R491" s="212">
        <f>SUM(R492:R493)</f>
        <v>0</v>
      </c>
      <c r="S491" s="211"/>
      <c r="T491" s="213">
        <f>SUM(T492:T493)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4" t="s">
        <v>84</v>
      </c>
      <c r="AT491" s="215" t="s">
        <v>75</v>
      </c>
      <c r="AU491" s="215" t="s">
        <v>84</v>
      </c>
      <c r="AY491" s="214" t="s">
        <v>131</v>
      </c>
      <c r="BK491" s="216">
        <f>SUM(BK492:BK493)</f>
        <v>0</v>
      </c>
    </row>
    <row r="492" s="2" customFormat="1" ht="37.8" customHeight="1">
      <c r="A492" s="38"/>
      <c r="B492" s="39"/>
      <c r="C492" s="219" t="s">
        <v>859</v>
      </c>
      <c r="D492" s="219" t="s">
        <v>134</v>
      </c>
      <c r="E492" s="220" t="s">
        <v>860</v>
      </c>
      <c r="F492" s="221" t="s">
        <v>861</v>
      </c>
      <c r="G492" s="222" t="s">
        <v>253</v>
      </c>
      <c r="H492" s="223">
        <v>310.82600000000002</v>
      </c>
      <c r="I492" s="224"/>
      <c r="J492" s="225">
        <f>ROUND(I492*H492,2)</f>
        <v>0</v>
      </c>
      <c r="K492" s="226"/>
      <c r="L492" s="44"/>
      <c r="M492" s="227" t="s">
        <v>1</v>
      </c>
      <c r="N492" s="228" t="s">
        <v>41</v>
      </c>
      <c r="O492" s="91"/>
      <c r="P492" s="229">
        <f>O492*H492</f>
        <v>0</v>
      </c>
      <c r="Q492" s="229">
        <v>0</v>
      </c>
      <c r="R492" s="229">
        <f>Q492*H492</f>
        <v>0</v>
      </c>
      <c r="S492" s="229">
        <v>0</v>
      </c>
      <c r="T492" s="23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1" t="s">
        <v>146</v>
      </c>
      <c r="AT492" s="231" t="s">
        <v>134</v>
      </c>
      <c r="AU492" s="231" t="s">
        <v>86</v>
      </c>
      <c r="AY492" s="17" t="s">
        <v>131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7" t="s">
        <v>84</v>
      </c>
      <c r="BK492" s="232">
        <f>ROUND(I492*H492,2)</f>
        <v>0</v>
      </c>
      <c r="BL492" s="17" t="s">
        <v>146</v>
      </c>
      <c r="BM492" s="231" t="s">
        <v>862</v>
      </c>
    </row>
    <row r="493" s="2" customFormat="1" ht="44.25" customHeight="1">
      <c r="A493" s="38"/>
      <c r="B493" s="39"/>
      <c r="C493" s="219" t="s">
        <v>863</v>
      </c>
      <c r="D493" s="219" t="s">
        <v>134</v>
      </c>
      <c r="E493" s="220" t="s">
        <v>864</v>
      </c>
      <c r="F493" s="221" t="s">
        <v>865</v>
      </c>
      <c r="G493" s="222" t="s">
        <v>253</v>
      </c>
      <c r="H493" s="223">
        <v>310.82600000000002</v>
      </c>
      <c r="I493" s="224"/>
      <c r="J493" s="225">
        <f>ROUND(I493*H493,2)</f>
        <v>0</v>
      </c>
      <c r="K493" s="226"/>
      <c r="L493" s="44"/>
      <c r="M493" s="280" t="s">
        <v>1</v>
      </c>
      <c r="N493" s="281" t="s">
        <v>41</v>
      </c>
      <c r="O493" s="282"/>
      <c r="P493" s="283">
        <f>O493*H493</f>
        <v>0</v>
      </c>
      <c r="Q493" s="283">
        <v>0</v>
      </c>
      <c r="R493" s="283">
        <f>Q493*H493</f>
        <v>0</v>
      </c>
      <c r="S493" s="283">
        <v>0</v>
      </c>
      <c r="T493" s="284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1" t="s">
        <v>146</v>
      </c>
      <c r="AT493" s="231" t="s">
        <v>134</v>
      </c>
      <c r="AU493" s="231" t="s">
        <v>86</v>
      </c>
      <c r="AY493" s="17" t="s">
        <v>131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7" t="s">
        <v>84</v>
      </c>
      <c r="BK493" s="232">
        <f>ROUND(I493*H493,2)</f>
        <v>0</v>
      </c>
      <c r="BL493" s="17" t="s">
        <v>146</v>
      </c>
      <c r="BM493" s="231" t="s">
        <v>866</v>
      </c>
    </row>
    <row r="494" s="2" customFormat="1" ht="6.96" customHeight="1">
      <c r="A494" s="38"/>
      <c r="B494" s="66"/>
      <c r="C494" s="67"/>
      <c r="D494" s="67"/>
      <c r="E494" s="67"/>
      <c r="F494" s="67"/>
      <c r="G494" s="67"/>
      <c r="H494" s="67"/>
      <c r="I494" s="67"/>
      <c r="J494" s="67"/>
      <c r="K494" s="67"/>
      <c r="L494" s="44"/>
      <c r="M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</row>
  </sheetData>
  <sheetProtection sheet="1" autoFilter="0" formatColumns="0" formatRows="0" objects="1" scenarios="1" spinCount="100000" saltValue="Wjb/3gml2cEVnIWLU1vJ0D1KxrfVllEP2nnoT/uf0yqJev1kDqPc2SynTgP4CpbR52nYiYrzXw2F2dsFvoiDWg==" hashValue="0VS+x4vvSxvSyJM/8A5aNiQwPpma5nWTmSIPFpy1BcoN6GkET58ZxPxM6lthT6g4dJIPunjPh1RDCC7g1rOsog==" algorithmName="SHA-512" password="CA9C"/>
  <autoFilter ref="C126:K4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Otrokovice - revitalizace ROŠ - chodník na západním břehu - verze 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867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ROUND((SUM(BE126:BE342)),  2)</f>
        <v>0</v>
      </c>
      <c r="G33" s="38"/>
      <c r="H33" s="38"/>
      <c r="I33" s="155">
        <v>0.20999999999999999</v>
      </c>
      <c r="J33" s="154">
        <f>ROUND(((SUM(BE126:BE342))*I33),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ROUND((SUM(BF126:BF342)),  2)</f>
        <v>0</v>
      </c>
      <c r="G34" s="38"/>
      <c r="H34" s="38"/>
      <c r="I34" s="155">
        <v>0.12</v>
      </c>
      <c r="J34" s="154">
        <f>ROUND(((SUM(BF126:BF342))*I34),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ROUND((SUM(BG126:BG342)),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ROUND((SUM(BH126:BH342)),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ROUND((SUM(BI126:BI342)),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Otrokovice - revitalizace ROŠ - chodník na západním břehu - verze 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101.2 - Chodník - 2.etapa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Otrokovice, m.č. Štěrkoviště</v>
      </c>
      <c r="G89" s="40"/>
      <c r="H89" s="40"/>
      <c r="I89" s="32" t="s">
        <v>22</v>
      </c>
      <c r="J89" s="79" t="str">
        <f>IF(J12="","",J12)</f>
        <v>5. 7. 2024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Otrokovice</v>
      </c>
      <c r="G91" s="40"/>
      <c r="H91" s="40"/>
      <c r="I91" s="32" t="s">
        <v>30</v>
      </c>
      <c r="J91" s="36" t="str">
        <f>E21</f>
        <v>M.Sedlářová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Ing.L.Alster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221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222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223</v>
      </c>
      <c r="E99" s="188"/>
      <c r="F99" s="188"/>
      <c r="G99" s="188"/>
      <c r="H99" s="188"/>
      <c r="I99" s="188"/>
      <c r="J99" s="189">
        <f>J147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224</v>
      </c>
      <c r="E100" s="188"/>
      <c r="F100" s="188"/>
      <c r="G100" s="188"/>
      <c r="H100" s="188"/>
      <c r="I100" s="188"/>
      <c r="J100" s="189">
        <f>J177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226</v>
      </c>
      <c r="E101" s="188"/>
      <c r="F101" s="188"/>
      <c r="G101" s="188"/>
      <c r="H101" s="188"/>
      <c r="I101" s="188"/>
      <c r="J101" s="189">
        <f>J223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868</v>
      </c>
      <c r="E102" s="188"/>
      <c r="F102" s="188"/>
      <c r="G102" s="188"/>
      <c r="H102" s="188"/>
      <c r="I102" s="188"/>
      <c r="J102" s="189">
        <f>J236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228</v>
      </c>
      <c r="E103" s="188"/>
      <c r="F103" s="188"/>
      <c r="G103" s="188"/>
      <c r="H103" s="188"/>
      <c r="I103" s="188"/>
      <c r="J103" s="189">
        <f>J242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229</v>
      </c>
      <c r="E104" s="188"/>
      <c r="F104" s="188"/>
      <c r="G104" s="188"/>
      <c r="H104" s="188"/>
      <c r="I104" s="188"/>
      <c r="J104" s="189">
        <f>J292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230</v>
      </c>
      <c r="E105" s="188"/>
      <c r="F105" s="188"/>
      <c r="G105" s="188"/>
      <c r="H105" s="188"/>
      <c r="I105" s="188"/>
      <c r="J105" s="189">
        <f>J317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231</v>
      </c>
      <c r="E106" s="188"/>
      <c r="F106" s="188"/>
      <c r="G106" s="188"/>
      <c r="H106" s="188"/>
      <c r="I106" s="188"/>
      <c r="J106" s="189">
        <f>J340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74" t="str">
        <f>E7</f>
        <v>Otrokovice - revitalizace ROŠ - chodník na západním břehu - verze 1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101.2 - Chodník - 2.etapa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Otrokovice, m.č. Štěrkoviště</v>
      </c>
      <c r="G120" s="40"/>
      <c r="H120" s="40"/>
      <c r="I120" s="32" t="s">
        <v>22</v>
      </c>
      <c r="J120" s="79" t="str">
        <f>IF(J12="","",J12)</f>
        <v>5. 7. 2024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město Otrokovice</v>
      </c>
      <c r="G122" s="40"/>
      <c r="H122" s="40"/>
      <c r="I122" s="32" t="s">
        <v>30</v>
      </c>
      <c r="J122" s="36" t="str">
        <f>E21</f>
        <v>M.Sedlářová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Ing.L.Alster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116</v>
      </c>
      <c r="D125" s="194" t="s">
        <v>61</v>
      </c>
      <c r="E125" s="194" t="s">
        <v>57</v>
      </c>
      <c r="F125" s="194" t="s">
        <v>58</v>
      </c>
      <c r="G125" s="194" t="s">
        <v>117</v>
      </c>
      <c r="H125" s="194" t="s">
        <v>118</v>
      </c>
      <c r="I125" s="194" t="s">
        <v>119</v>
      </c>
      <c r="J125" s="195" t="s">
        <v>107</v>
      </c>
      <c r="K125" s="196" t="s">
        <v>120</v>
      </c>
      <c r="L125" s="197"/>
      <c r="M125" s="100" t="s">
        <v>1</v>
      </c>
      <c r="N125" s="101" t="s">
        <v>40</v>
      </c>
      <c r="O125" s="101" t="s">
        <v>121</v>
      </c>
      <c r="P125" s="101" t="s">
        <v>122</v>
      </c>
      <c r="Q125" s="101" t="s">
        <v>123</v>
      </c>
      <c r="R125" s="101" t="s">
        <v>124</v>
      </c>
      <c r="S125" s="101" t="s">
        <v>125</v>
      </c>
      <c r="T125" s="102" t="s">
        <v>126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127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</f>
        <v>0</v>
      </c>
      <c r="Q126" s="104"/>
      <c r="R126" s="200">
        <f>R127</f>
        <v>438.13635590000001</v>
      </c>
      <c r="S126" s="104"/>
      <c r="T126" s="201">
        <f>T127</f>
        <v>95.700000000000003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109</v>
      </c>
      <c r="BK126" s="202">
        <f>BK127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232</v>
      </c>
      <c r="F127" s="206" t="s">
        <v>233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P128+P147+P177+P223+P236+P242+P292+P317+P340</f>
        <v>0</v>
      </c>
      <c r="Q127" s="211"/>
      <c r="R127" s="212">
        <f>R128+R147+R177+R223+R236+R242+R292+R317+R340</f>
        <v>438.13635590000001</v>
      </c>
      <c r="S127" s="211"/>
      <c r="T127" s="213">
        <f>T128+T147+T177+T223+T236+T242+T292+T317+T340</f>
        <v>95.700000000000003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131</v>
      </c>
      <c r="BK127" s="216">
        <f>BK128+BK147+BK177+BK223+BK236+BK242+BK292+BK317+BK340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84</v>
      </c>
      <c r="F128" s="217" t="s">
        <v>234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SUM(P129:P146)</f>
        <v>0</v>
      </c>
      <c r="Q128" s="211"/>
      <c r="R128" s="212">
        <f>SUM(R129:R146)</f>
        <v>0</v>
      </c>
      <c r="S128" s="211"/>
      <c r="T128" s="213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131</v>
      </c>
      <c r="BK128" s="216">
        <f>SUM(BK129:BK146)</f>
        <v>0</v>
      </c>
    </row>
    <row r="129" s="2" customFormat="1" ht="33" customHeight="1">
      <c r="A129" s="38"/>
      <c r="B129" s="39"/>
      <c r="C129" s="219" t="s">
        <v>84</v>
      </c>
      <c r="D129" s="219" t="s">
        <v>134</v>
      </c>
      <c r="E129" s="220" t="s">
        <v>235</v>
      </c>
      <c r="F129" s="221" t="s">
        <v>236</v>
      </c>
      <c r="G129" s="222" t="s">
        <v>237</v>
      </c>
      <c r="H129" s="223">
        <v>153.334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146</v>
      </c>
      <c r="AT129" s="231" t="s">
        <v>134</v>
      </c>
      <c r="AU129" s="231" t="s">
        <v>86</v>
      </c>
      <c r="AY129" s="17" t="s">
        <v>131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146</v>
      </c>
      <c r="BM129" s="231" t="s">
        <v>869</v>
      </c>
    </row>
    <row r="130" s="13" customFormat="1">
      <c r="A130" s="13"/>
      <c r="B130" s="233"/>
      <c r="C130" s="234"/>
      <c r="D130" s="235" t="s">
        <v>140</v>
      </c>
      <c r="E130" s="236" t="s">
        <v>1</v>
      </c>
      <c r="F130" s="237" t="s">
        <v>870</v>
      </c>
      <c r="G130" s="234"/>
      <c r="H130" s="238">
        <v>215.84999999999999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140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131</v>
      </c>
    </row>
    <row r="131" s="14" customFormat="1">
      <c r="A131" s="14"/>
      <c r="B131" s="245"/>
      <c r="C131" s="246"/>
      <c r="D131" s="235" t="s">
        <v>140</v>
      </c>
      <c r="E131" s="247" t="s">
        <v>1</v>
      </c>
      <c r="F131" s="248" t="s">
        <v>871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140</v>
      </c>
      <c r="AU131" s="254" t="s">
        <v>86</v>
      </c>
      <c r="AV131" s="14" t="s">
        <v>84</v>
      </c>
      <c r="AW131" s="14" t="s">
        <v>32</v>
      </c>
      <c r="AX131" s="14" t="s">
        <v>76</v>
      </c>
      <c r="AY131" s="254" t="s">
        <v>131</v>
      </c>
    </row>
    <row r="132" s="13" customFormat="1">
      <c r="A132" s="13"/>
      <c r="B132" s="233"/>
      <c r="C132" s="234"/>
      <c r="D132" s="235" t="s">
        <v>140</v>
      </c>
      <c r="E132" s="236" t="s">
        <v>1</v>
      </c>
      <c r="F132" s="237" t="s">
        <v>872</v>
      </c>
      <c r="G132" s="234"/>
      <c r="H132" s="238">
        <v>-7.7960000000000003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140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131</v>
      </c>
    </row>
    <row r="133" s="14" customFormat="1">
      <c r="A133" s="14"/>
      <c r="B133" s="245"/>
      <c r="C133" s="246"/>
      <c r="D133" s="235" t="s">
        <v>140</v>
      </c>
      <c r="E133" s="247" t="s">
        <v>1</v>
      </c>
      <c r="F133" s="248" t="s">
        <v>873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140</v>
      </c>
      <c r="AU133" s="254" t="s">
        <v>86</v>
      </c>
      <c r="AV133" s="14" t="s">
        <v>84</v>
      </c>
      <c r="AW133" s="14" t="s">
        <v>32</v>
      </c>
      <c r="AX133" s="14" t="s">
        <v>76</v>
      </c>
      <c r="AY133" s="254" t="s">
        <v>131</v>
      </c>
    </row>
    <row r="134" s="13" customFormat="1">
      <c r="A134" s="13"/>
      <c r="B134" s="233"/>
      <c r="C134" s="234"/>
      <c r="D134" s="235" t="s">
        <v>140</v>
      </c>
      <c r="E134" s="236" t="s">
        <v>1</v>
      </c>
      <c r="F134" s="237" t="s">
        <v>874</v>
      </c>
      <c r="G134" s="234"/>
      <c r="H134" s="238">
        <v>-10.619999999999999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140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131</v>
      </c>
    </row>
    <row r="135" s="14" customFormat="1">
      <c r="A135" s="14"/>
      <c r="B135" s="245"/>
      <c r="C135" s="246"/>
      <c r="D135" s="235" t="s">
        <v>140</v>
      </c>
      <c r="E135" s="247" t="s">
        <v>1</v>
      </c>
      <c r="F135" s="248" t="s">
        <v>875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140</v>
      </c>
      <c r="AU135" s="254" t="s">
        <v>86</v>
      </c>
      <c r="AV135" s="14" t="s">
        <v>84</v>
      </c>
      <c r="AW135" s="14" t="s">
        <v>32</v>
      </c>
      <c r="AX135" s="14" t="s">
        <v>76</v>
      </c>
      <c r="AY135" s="254" t="s">
        <v>131</v>
      </c>
    </row>
    <row r="136" s="13" customFormat="1">
      <c r="A136" s="13"/>
      <c r="B136" s="233"/>
      <c r="C136" s="234"/>
      <c r="D136" s="235" t="s">
        <v>140</v>
      </c>
      <c r="E136" s="236" t="s">
        <v>1</v>
      </c>
      <c r="F136" s="237" t="s">
        <v>876</v>
      </c>
      <c r="G136" s="234"/>
      <c r="H136" s="238">
        <v>-44.100000000000001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140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131</v>
      </c>
    </row>
    <row r="137" s="15" customFormat="1">
      <c r="A137" s="15"/>
      <c r="B137" s="258"/>
      <c r="C137" s="259"/>
      <c r="D137" s="235" t="s">
        <v>140</v>
      </c>
      <c r="E137" s="260" t="s">
        <v>1</v>
      </c>
      <c r="F137" s="261" t="s">
        <v>246</v>
      </c>
      <c r="G137" s="259"/>
      <c r="H137" s="262">
        <v>153.334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140</v>
      </c>
      <c r="AU137" s="268" t="s">
        <v>86</v>
      </c>
      <c r="AV137" s="15" t="s">
        <v>146</v>
      </c>
      <c r="AW137" s="15" t="s">
        <v>32</v>
      </c>
      <c r="AX137" s="15" t="s">
        <v>84</v>
      </c>
      <c r="AY137" s="268" t="s">
        <v>131</v>
      </c>
    </row>
    <row r="138" s="2" customFormat="1" ht="44.25" customHeight="1">
      <c r="A138" s="38"/>
      <c r="B138" s="39"/>
      <c r="C138" s="219" t="s">
        <v>86</v>
      </c>
      <c r="D138" s="219" t="s">
        <v>134</v>
      </c>
      <c r="E138" s="220" t="s">
        <v>877</v>
      </c>
      <c r="F138" s="221" t="s">
        <v>878</v>
      </c>
      <c r="G138" s="222" t="s">
        <v>237</v>
      </c>
      <c r="H138" s="223">
        <v>7.7960000000000003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146</v>
      </c>
      <c r="AT138" s="231" t="s">
        <v>134</v>
      </c>
      <c r="AU138" s="231" t="s">
        <v>86</v>
      </c>
      <c r="AY138" s="17" t="s">
        <v>131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146</v>
      </c>
      <c r="BM138" s="231" t="s">
        <v>879</v>
      </c>
    </row>
    <row r="139" s="14" customFormat="1">
      <c r="A139" s="14"/>
      <c r="B139" s="245"/>
      <c r="C139" s="246"/>
      <c r="D139" s="235" t="s">
        <v>140</v>
      </c>
      <c r="E139" s="247" t="s">
        <v>1</v>
      </c>
      <c r="F139" s="248" t="s">
        <v>880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140</v>
      </c>
      <c r="AU139" s="254" t="s">
        <v>86</v>
      </c>
      <c r="AV139" s="14" t="s">
        <v>84</v>
      </c>
      <c r="AW139" s="14" t="s">
        <v>32</v>
      </c>
      <c r="AX139" s="14" t="s">
        <v>76</v>
      </c>
      <c r="AY139" s="254" t="s">
        <v>131</v>
      </c>
    </row>
    <row r="140" s="13" customFormat="1">
      <c r="A140" s="13"/>
      <c r="B140" s="233"/>
      <c r="C140" s="234"/>
      <c r="D140" s="235" t="s">
        <v>140</v>
      </c>
      <c r="E140" s="236" t="s">
        <v>1</v>
      </c>
      <c r="F140" s="237" t="s">
        <v>881</v>
      </c>
      <c r="G140" s="234"/>
      <c r="H140" s="238">
        <v>7.7960000000000003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140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131</v>
      </c>
    </row>
    <row r="141" s="2" customFormat="1" ht="62.7" customHeight="1">
      <c r="A141" s="38"/>
      <c r="B141" s="39"/>
      <c r="C141" s="219" t="s">
        <v>141</v>
      </c>
      <c r="D141" s="219" t="s">
        <v>134</v>
      </c>
      <c r="E141" s="220" t="s">
        <v>247</v>
      </c>
      <c r="F141" s="221" t="s">
        <v>248</v>
      </c>
      <c r="G141" s="222" t="s">
        <v>237</v>
      </c>
      <c r="H141" s="223">
        <v>161.13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146</v>
      </c>
      <c r="AT141" s="231" t="s">
        <v>134</v>
      </c>
      <c r="AU141" s="231" t="s">
        <v>86</v>
      </c>
      <c r="AY141" s="17" t="s">
        <v>131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146</v>
      </c>
      <c r="BM141" s="231" t="s">
        <v>882</v>
      </c>
    </row>
    <row r="142" s="13" customFormat="1">
      <c r="A142" s="13"/>
      <c r="B142" s="233"/>
      <c r="C142" s="234"/>
      <c r="D142" s="235" t="s">
        <v>140</v>
      </c>
      <c r="E142" s="236" t="s">
        <v>1</v>
      </c>
      <c r="F142" s="237" t="s">
        <v>883</v>
      </c>
      <c r="G142" s="234"/>
      <c r="H142" s="238">
        <v>161.13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140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131</v>
      </c>
    </row>
    <row r="143" s="2" customFormat="1" ht="44.25" customHeight="1">
      <c r="A143" s="38"/>
      <c r="B143" s="39"/>
      <c r="C143" s="219" t="s">
        <v>146</v>
      </c>
      <c r="D143" s="219" t="s">
        <v>134</v>
      </c>
      <c r="E143" s="220" t="s">
        <v>251</v>
      </c>
      <c r="F143" s="221" t="s">
        <v>252</v>
      </c>
      <c r="G143" s="222" t="s">
        <v>253</v>
      </c>
      <c r="H143" s="223">
        <v>273.92099999999999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146</v>
      </c>
      <c r="AT143" s="231" t="s">
        <v>134</v>
      </c>
      <c r="AU143" s="231" t="s">
        <v>86</v>
      </c>
      <c r="AY143" s="17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146</v>
      </c>
      <c r="BM143" s="231" t="s">
        <v>884</v>
      </c>
    </row>
    <row r="144" s="13" customFormat="1">
      <c r="A144" s="13"/>
      <c r="B144" s="233"/>
      <c r="C144" s="234"/>
      <c r="D144" s="235" t="s">
        <v>140</v>
      </c>
      <c r="E144" s="236" t="s">
        <v>1</v>
      </c>
      <c r="F144" s="237" t="s">
        <v>885</v>
      </c>
      <c r="G144" s="234"/>
      <c r="H144" s="238">
        <v>273.92099999999999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140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131</v>
      </c>
    </row>
    <row r="145" s="2" customFormat="1" ht="24.15" customHeight="1">
      <c r="A145" s="38"/>
      <c r="B145" s="39"/>
      <c r="C145" s="219" t="s">
        <v>130</v>
      </c>
      <c r="D145" s="219" t="s">
        <v>134</v>
      </c>
      <c r="E145" s="220" t="s">
        <v>256</v>
      </c>
      <c r="F145" s="221" t="s">
        <v>257</v>
      </c>
      <c r="G145" s="222" t="s">
        <v>258</v>
      </c>
      <c r="H145" s="223">
        <v>532.5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146</v>
      </c>
      <c r="AT145" s="231" t="s">
        <v>134</v>
      </c>
      <c r="AU145" s="231" t="s">
        <v>86</v>
      </c>
      <c r="AY145" s="17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146</v>
      </c>
      <c r="BM145" s="231" t="s">
        <v>886</v>
      </c>
    </row>
    <row r="146" s="13" customFormat="1">
      <c r="A146" s="13"/>
      <c r="B146" s="233"/>
      <c r="C146" s="234"/>
      <c r="D146" s="235" t="s">
        <v>140</v>
      </c>
      <c r="E146" s="236" t="s">
        <v>1</v>
      </c>
      <c r="F146" s="237" t="s">
        <v>887</v>
      </c>
      <c r="G146" s="234"/>
      <c r="H146" s="238">
        <v>532.5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131</v>
      </c>
    </row>
    <row r="147" s="12" customFormat="1" ht="22.8" customHeight="1">
      <c r="A147" s="12"/>
      <c r="B147" s="203"/>
      <c r="C147" s="204"/>
      <c r="D147" s="205" t="s">
        <v>75</v>
      </c>
      <c r="E147" s="217" t="s">
        <v>184</v>
      </c>
      <c r="F147" s="217" t="s">
        <v>265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SUM(P148:P176)</f>
        <v>0</v>
      </c>
      <c r="Q147" s="211"/>
      <c r="R147" s="212">
        <f>SUM(R148:R176)</f>
        <v>0.036150000000000002</v>
      </c>
      <c r="S147" s="211"/>
      <c r="T147" s="213">
        <f>SUM(T148:T176)</f>
        <v>95.700000000000003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84</v>
      </c>
      <c r="AT147" s="215" t="s">
        <v>75</v>
      </c>
      <c r="AU147" s="215" t="s">
        <v>84</v>
      </c>
      <c r="AY147" s="214" t="s">
        <v>131</v>
      </c>
      <c r="BK147" s="216">
        <f>SUM(BK148:BK176)</f>
        <v>0</v>
      </c>
    </row>
    <row r="148" s="2" customFormat="1" ht="24.15" customHeight="1">
      <c r="A148" s="38"/>
      <c r="B148" s="39"/>
      <c r="C148" s="219" t="s">
        <v>150</v>
      </c>
      <c r="D148" s="219" t="s">
        <v>134</v>
      </c>
      <c r="E148" s="220" t="s">
        <v>266</v>
      </c>
      <c r="F148" s="221" t="s">
        <v>267</v>
      </c>
      <c r="G148" s="222" t="s">
        <v>258</v>
      </c>
      <c r="H148" s="223">
        <v>370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146</v>
      </c>
      <c r="AT148" s="231" t="s">
        <v>134</v>
      </c>
      <c r="AU148" s="231" t="s">
        <v>86</v>
      </c>
      <c r="AY148" s="17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146</v>
      </c>
      <c r="BM148" s="231" t="s">
        <v>888</v>
      </c>
    </row>
    <row r="149" s="13" customFormat="1">
      <c r="A149" s="13"/>
      <c r="B149" s="233"/>
      <c r="C149" s="234"/>
      <c r="D149" s="235" t="s">
        <v>140</v>
      </c>
      <c r="E149" s="236" t="s">
        <v>1</v>
      </c>
      <c r="F149" s="237" t="s">
        <v>889</v>
      </c>
      <c r="G149" s="234"/>
      <c r="H149" s="238">
        <v>370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140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131</v>
      </c>
    </row>
    <row r="150" s="2" customFormat="1" ht="37.8" customHeight="1">
      <c r="A150" s="38"/>
      <c r="B150" s="39"/>
      <c r="C150" s="219" t="s">
        <v>158</v>
      </c>
      <c r="D150" s="219" t="s">
        <v>134</v>
      </c>
      <c r="E150" s="220" t="s">
        <v>270</v>
      </c>
      <c r="F150" s="221" t="s">
        <v>271</v>
      </c>
      <c r="G150" s="222" t="s">
        <v>237</v>
      </c>
      <c r="H150" s="223">
        <v>26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146</v>
      </c>
      <c r="AT150" s="231" t="s">
        <v>134</v>
      </c>
      <c r="AU150" s="231" t="s">
        <v>86</v>
      </c>
      <c r="AY150" s="17" t="s">
        <v>131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146</v>
      </c>
      <c r="BM150" s="231" t="s">
        <v>890</v>
      </c>
    </row>
    <row r="151" s="14" customFormat="1">
      <c r="A151" s="14"/>
      <c r="B151" s="245"/>
      <c r="C151" s="246"/>
      <c r="D151" s="235" t="s">
        <v>140</v>
      </c>
      <c r="E151" s="247" t="s">
        <v>1</v>
      </c>
      <c r="F151" s="248" t="s">
        <v>273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140</v>
      </c>
      <c r="AU151" s="254" t="s">
        <v>86</v>
      </c>
      <c r="AV151" s="14" t="s">
        <v>84</v>
      </c>
      <c r="AW151" s="14" t="s">
        <v>32</v>
      </c>
      <c r="AX151" s="14" t="s">
        <v>76</v>
      </c>
      <c r="AY151" s="254" t="s">
        <v>131</v>
      </c>
    </row>
    <row r="152" s="13" customFormat="1">
      <c r="A152" s="13"/>
      <c r="B152" s="233"/>
      <c r="C152" s="234"/>
      <c r="D152" s="235" t="s">
        <v>140</v>
      </c>
      <c r="E152" s="236" t="s">
        <v>1</v>
      </c>
      <c r="F152" s="237" t="s">
        <v>346</v>
      </c>
      <c r="G152" s="234"/>
      <c r="H152" s="238">
        <v>26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140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131</v>
      </c>
    </row>
    <row r="153" s="2" customFormat="1" ht="37.8" customHeight="1">
      <c r="A153" s="38"/>
      <c r="B153" s="39"/>
      <c r="C153" s="219" t="s">
        <v>155</v>
      </c>
      <c r="D153" s="219" t="s">
        <v>134</v>
      </c>
      <c r="E153" s="220" t="s">
        <v>274</v>
      </c>
      <c r="F153" s="221" t="s">
        <v>275</v>
      </c>
      <c r="G153" s="222" t="s">
        <v>237</v>
      </c>
      <c r="H153" s="223">
        <v>29.5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146</v>
      </c>
      <c r="AT153" s="231" t="s">
        <v>134</v>
      </c>
      <c r="AU153" s="231" t="s">
        <v>86</v>
      </c>
      <c r="AY153" s="17" t="s">
        <v>131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146</v>
      </c>
      <c r="BM153" s="231" t="s">
        <v>891</v>
      </c>
    </row>
    <row r="154" s="14" customFormat="1">
      <c r="A154" s="14"/>
      <c r="B154" s="245"/>
      <c r="C154" s="246"/>
      <c r="D154" s="235" t="s">
        <v>140</v>
      </c>
      <c r="E154" s="247" t="s">
        <v>1</v>
      </c>
      <c r="F154" s="248" t="s">
        <v>277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140</v>
      </c>
      <c r="AU154" s="254" t="s">
        <v>86</v>
      </c>
      <c r="AV154" s="14" t="s">
        <v>84</v>
      </c>
      <c r="AW154" s="14" t="s">
        <v>32</v>
      </c>
      <c r="AX154" s="14" t="s">
        <v>76</v>
      </c>
      <c r="AY154" s="254" t="s">
        <v>131</v>
      </c>
    </row>
    <row r="155" s="13" customFormat="1">
      <c r="A155" s="13"/>
      <c r="B155" s="233"/>
      <c r="C155" s="234"/>
      <c r="D155" s="235" t="s">
        <v>140</v>
      </c>
      <c r="E155" s="236" t="s">
        <v>1</v>
      </c>
      <c r="F155" s="237" t="s">
        <v>892</v>
      </c>
      <c r="G155" s="234"/>
      <c r="H155" s="238">
        <v>29.5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140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131</v>
      </c>
    </row>
    <row r="156" s="2" customFormat="1" ht="33" customHeight="1">
      <c r="A156" s="38"/>
      <c r="B156" s="39"/>
      <c r="C156" s="219" t="s">
        <v>170</v>
      </c>
      <c r="D156" s="219" t="s">
        <v>134</v>
      </c>
      <c r="E156" s="220" t="s">
        <v>279</v>
      </c>
      <c r="F156" s="221" t="s">
        <v>280</v>
      </c>
      <c r="G156" s="222" t="s">
        <v>237</v>
      </c>
      <c r="H156" s="223">
        <v>55.5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146</v>
      </c>
      <c r="AT156" s="231" t="s">
        <v>134</v>
      </c>
      <c r="AU156" s="231" t="s">
        <v>86</v>
      </c>
      <c r="AY156" s="17" t="s">
        <v>131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146</v>
      </c>
      <c r="BM156" s="231" t="s">
        <v>893</v>
      </c>
    </row>
    <row r="157" s="14" customFormat="1">
      <c r="A157" s="14"/>
      <c r="B157" s="245"/>
      <c r="C157" s="246"/>
      <c r="D157" s="235" t="s">
        <v>140</v>
      </c>
      <c r="E157" s="247" t="s">
        <v>1</v>
      </c>
      <c r="F157" s="248" t="s">
        <v>282</v>
      </c>
      <c r="G157" s="246"/>
      <c r="H157" s="247" t="s">
        <v>1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140</v>
      </c>
      <c r="AU157" s="254" t="s">
        <v>86</v>
      </c>
      <c r="AV157" s="14" t="s">
        <v>84</v>
      </c>
      <c r="AW157" s="14" t="s">
        <v>32</v>
      </c>
      <c r="AX157" s="14" t="s">
        <v>76</v>
      </c>
      <c r="AY157" s="254" t="s">
        <v>131</v>
      </c>
    </row>
    <row r="158" s="13" customFormat="1">
      <c r="A158" s="13"/>
      <c r="B158" s="233"/>
      <c r="C158" s="234"/>
      <c r="D158" s="235" t="s">
        <v>140</v>
      </c>
      <c r="E158" s="236" t="s">
        <v>1</v>
      </c>
      <c r="F158" s="237" t="s">
        <v>346</v>
      </c>
      <c r="G158" s="234"/>
      <c r="H158" s="238">
        <v>26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140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131</v>
      </c>
    </row>
    <row r="159" s="14" customFormat="1">
      <c r="A159" s="14"/>
      <c r="B159" s="245"/>
      <c r="C159" s="246"/>
      <c r="D159" s="235" t="s">
        <v>140</v>
      </c>
      <c r="E159" s="247" t="s">
        <v>1</v>
      </c>
      <c r="F159" s="248" t="s">
        <v>283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140</v>
      </c>
      <c r="AU159" s="254" t="s">
        <v>86</v>
      </c>
      <c r="AV159" s="14" t="s">
        <v>84</v>
      </c>
      <c r="AW159" s="14" t="s">
        <v>32</v>
      </c>
      <c r="AX159" s="14" t="s">
        <v>76</v>
      </c>
      <c r="AY159" s="254" t="s">
        <v>131</v>
      </c>
    </row>
    <row r="160" s="13" customFormat="1">
      <c r="A160" s="13"/>
      <c r="B160" s="233"/>
      <c r="C160" s="234"/>
      <c r="D160" s="235" t="s">
        <v>140</v>
      </c>
      <c r="E160" s="236" t="s">
        <v>1</v>
      </c>
      <c r="F160" s="237" t="s">
        <v>894</v>
      </c>
      <c r="G160" s="234"/>
      <c r="H160" s="238">
        <v>29.5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140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131</v>
      </c>
    </row>
    <row r="161" s="15" customFormat="1">
      <c r="A161" s="15"/>
      <c r="B161" s="258"/>
      <c r="C161" s="259"/>
      <c r="D161" s="235" t="s">
        <v>140</v>
      </c>
      <c r="E161" s="260" t="s">
        <v>1</v>
      </c>
      <c r="F161" s="261" t="s">
        <v>246</v>
      </c>
      <c r="G161" s="259"/>
      <c r="H161" s="262">
        <v>55.5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140</v>
      </c>
      <c r="AU161" s="268" t="s">
        <v>86</v>
      </c>
      <c r="AV161" s="15" t="s">
        <v>146</v>
      </c>
      <c r="AW161" s="15" t="s">
        <v>32</v>
      </c>
      <c r="AX161" s="15" t="s">
        <v>84</v>
      </c>
      <c r="AY161" s="268" t="s">
        <v>131</v>
      </c>
    </row>
    <row r="162" s="2" customFormat="1" ht="49.05" customHeight="1">
      <c r="A162" s="38"/>
      <c r="B162" s="39"/>
      <c r="C162" s="219" t="s">
        <v>177</v>
      </c>
      <c r="D162" s="219" t="s">
        <v>134</v>
      </c>
      <c r="E162" s="220" t="s">
        <v>895</v>
      </c>
      <c r="F162" s="221" t="s">
        <v>896</v>
      </c>
      <c r="G162" s="222" t="s">
        <v>258</v>
      </c>
      <c r="H162" s="223">
        <v>25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146</v>
      </c>
      <c r="AT162" s="231" t="s">
        <v>134</v>
      </c>
      <c r="AU162" s="231" t="s">
        <v>86</v>
      </c>
      <c r="AY162" s="17" t="s">
        <v>131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146</v>
      </c>
      <c r="BM162" s="231" t="s">
        <v>897</v>
      </c>
    </row>
    <row r="163" s="13" customFormat="1">
      <c r="A163" s="13"/>
      <c r="B163" s="233"/>
      <c r="C163" s="234"/>
      <c r="D163" s="235" t="s">
        <v>140</v>
      </c>
      <c r="E163" s="236" t="s">
        <v>1</v>
      </c>
      <c r="F163" s="237" t="s">
        <v>342</v>
      </c>
      <c r="G163" s="234"/>
      <c r="H163" s="238">
        <v>25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140</v>
      </c>
      <c r="AU163" s="244" t="s">
        <v>86</v>
      </c>
      <c r="AV163" s="13" t="s">
        <v>86</v>
      </c>
      <c r="AW163" s="13" t="s">
        <v>32</v>
      </c>
      <c r="AX163" s="13" t="s">
        <v>84</v>
      </c>
      <c r="AY163" s="244" t="s">
        <v>131</v>
      </c>
    </row>
    <row r="164" s="2" customFormat="1" ht="24.15" customHeight="1">
      <c r="A164" s="38"/>
      <c r="B164" s="39"/>
      <c r="C164" s="219" t="s">
        <v>184</v>
      </c>
      <c r="D164" s="219" t="s">
        <v>134</v>
      </c>
      <c r="E164" s="220" t="s">
        <v>898</v>
      </c>
      <c r="F164" s="221" t="s">
        <v>899</v>
      </c>
      <c r="G164" s="222" t="s">
        <v>258</v>
      </c>
      <c r="H164" s="223">
        <v>25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146</v>
      </c>
      <c r="AT164" s="231" t="s">
        <v>134</v>
      </c>
      <c r="AU164" s="231" t="s">
        <v>86</v>
      </c>
      <c r="AY164" s="17" t="s">
        <v>131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146</v>
      </c>
      <c r="BM164" s="231" t="s">
        <v>900</v>
      </c>
    </row>
    <row r="165" s="13" customFormat="1">
      <c r="A165" s="13"/>
      <c r="B165" s="233"/>
      <c r="C165" s="234"/>
      <c r="D165" s="235" t="s">
        <v>140</v>
      </c>
      <c r="E165" s="236" t="s">
        <v>1</v>
      </c>
      <c r="F165" s="237" t="s">
        <v>342</v>
      </c>
      <c r="G165" s="234"/>
      <c r="H165" s="238">
        <v>25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140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131</v>
      </c>
    </row>
    <row r="166" s="2" customFormat="1" ht="66.75" customHeight="1">
      <c r="A166" s="38"/>
      <c r="B166" s="39"/>
      <c r="C166" s="219" t="s">
        <v>8</v>
      </c>
      <c r="D166" s="219" t="s">
        <v>134</v>
      </c>
      <c r="E166" s="220" t="s">
        <v>901</v>
      </c>
      <c r="F166" s="221" t="s">
        <v>902</v>
      </c>
      <c r="G166" s="222" t="s">
        <v>258</v>
      </c>
      <c r="H166" s="223">
        <v>12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0.28999999999999998</v>
      </c>
      <c r="T166" s="230">
        <f>S166*H166</f>
        <v>3.4799999999999995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146</v>
      </c>
      <c r="AT166" s="231" t="s">
        <v>134</v>
      </c>
      <c r="AU166" s="231" t="s">
        <v>86</v>
      </c>
      <c r="AY166" s="17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146</v>
      </c>
      <c r="BM166" s="231" t="s">
        <v>903</v>
      </c>
    </row>
    <row r="167" s="13" customFormat="1">
      <c r="A167" s="13"/>
      <c r="B167" s="233"/>
      <c r="C167" s="234"/>
      <c r="D167" s="235" t="s">
        <v>140</v>
      </c>
      <c r="E167" s="236" t="s">
        <v>1</v>
      </c>
      <c r="F167" s="237" t="s">
        <v>8</v>
      </c>
      <c r="G167" s="234"/>
      <c r="H167" s="238">
        <v>12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140</v>
      </c>
      <c r="AU167" s="244" t="s">
        <v>86</v>
      </c>
      <c r="AV167" s="13" t="s">
        <v>86</v>
      </c>
      <c r="AW167" s="13" t="s">
        <v>32</v>
      </c>
      <c r="AX167" s="13" t="s">
        <v>84</v>
      </c>
      <c r="AY167" s="244" t="s">
        <v>131</v>
      </c>
    </row>
    <row r="168" s="2" customFormat="1" ht="62.7" customHeight="1">
      <c r="A168" s="38"/>
      <c r="B168" s="39"/>
      <c r="C168" s="219" t="s">
        <v>195</v>
      </c>
      <c r="D168" s="219" t="s">
        <v>134</v>
      </c>
      <c r="E168" s="220" t="s">
        <v>364</v>
      </c>
      <c r="F168" s="221" t="s">
        <v>365</v>
      </c>
      <c r="G168" s="222" t="s">
        <v>258</v>
      </c>
      <c r="H168" s="223">
        <v>12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0.32500000000000001</v>
      </c>
      <c r="T168" s="230">
        <f>S168*H168</f>
        <v>3.9000000000000004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146</v>
      </c>
      <c r="AT168" s="231" t="s">
        <v>134</v>
      </c>
      <c r="AU168" s="231" t="s">
        <v>86</v>
      </c>
      <c r="AY168" s="17" t="s">
        <v>131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146</v>
      </c>
      <c r="BM168" s="231" t="s">
        <v>904</v>
      </c>
    </row>
    <row r="169" s="13" customFormat="1">
      <c r="A169" s="13"/>
      <c r="B169" s="233"/>
      <c r="C169" s="234"/>
      <c r="D169" s="235" t="s">
        <v>140</v>
      </c>
      <c r="E169" s="236" t="s">
        <v>1</v>
      </c>
      <c r="F169" s="237" t="s">
        <v>8</v>
      </c>
      <c r="G169" s="234"/>
      <c r="H169" s="238">
        <v>12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140</v>
      </c>
      <c r="AU169" s="244" t="s">
        <v>86</v>
      </c>
      <c r="AV169" s="13" t="s">
        <v>86</v>
      </c>
      <c r="AW169" s="13" t="s">
        <v>32</v>
      </c>
      <c r="AX169" s="13" t="s">
        <v>84</v>
      </c>
      <c r="AY169" s="244" t="s">
        <v>131</v>
      </c>
    </row>
    <row r="170" s="2" customFormat="1" ht="49.05" customHeight="1">
      <c r="A170" s="38"/>
      <c r="B170" s="39"/>
      <c r="C170" s="219" t="s">
        <v>201</v>
      </c>
      <c r="D170" s="219" t="s">
        <v>134</v>
      </c>
      <c r="E170" s="220" t="s">
        <v>373</v>
      </c>
      <c r="F170" s="221" t="s">
        <v>374</v>
      </c>
      <c r="G170" s="222" t="s">
        <v>258</v>
      </c>
      <c r="H170" s="223">
        <v>690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5.0000000000000002E-05</v>
      </c>
      <c r="R170" s="229">
        <f>Q170*H170</f>
        <v>0.034500000000000003</v>
      </c>
      <c r="S170" s="229">
        <v>0.128</v>
      </c>
      <c r="T170" s="230">
        <f>S170*H170</f>
        <v>88.320000000000007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146</v>
      </c>
      <c r="AT170" s="231" t="s">
        <v>134</v>
      </c>
      <c r="AU170" s="231" t="s">
        <v>86</v>
      </c>
      <c r="AY170" s="17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146</v>
      </c>
      <c r="BM170" s="231" t="s">
        <v>905</v>
      </c>
    </row>
    <row r="171" s="14" customFormat="1">
      <c r="A171" s="14"/>
      <c r="B171" s="245"/>
      <c r="C171" s="246"/>
      <c r="D171" s="235" t="s">
        <v>140</v>
      </c>
      <c r="E171" s="247" t="s">
        <v>1</v>
      </c>
      <c r="F171" s="248" t="s">
        <v>378</v>
      </c>
      <c r="G171" s="246"/>
      <c r="H171" s="247" t="s">
        <v>1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140</v>
      </c>
      <c r="AU171" s="254" t="s">
        <v>86</v>
      </c>
      <c r="AV171" s="14" t="s">
        <v>84</v>
      </c>
      <c r="AW171" s="14" t="s">
        <v>32</v>
      </c>
      <c r="AX171" s="14" t="s">
        <v>76</v>
      </c>
      <c r="AY171" s="254" t="s">
        <v>131</v>
      </c>
    </row>
    <row r="172" s="13" customFormat="1">
      <c r="A172" s="13"/>
      <c r="B172" s="233"/>
      <c r="C172" s="234"/>
      <c r="D172" s="235" t="s">
        <v>140</v>
      </c>
      <c r="E172" s="236" t="s">
        <v>1</v>
      </c>
      <c r="F172" s="237" t="s">
        <v>906</v>
      </c>
      <c r="G172" s="234"/>
      <c r="H172" s="238">
        <v>690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140</v>
      </c>
      <c r="AU172" s="244" t="s">
        <v>86</v>
      </c>
      <c r="AV172" s="13" t="s">
        <v>86</v>
      </c>
      <c r="AW172" s="13" t="s">
        <v>32</v>
      </c>
      <c r="AX172" s="13" t="s">
        <v>84</v>
      </c>
      <c r="AY172" s="244" t="s">
        <v>131</v>
      </c>
    </row>
    <row r="173" s="2" customFormat="1" ht="24.15" customHeight="1">
      <c r="A173" s="38"/>
      <c r="B173" s="39"/>
      <c r="C173" s="219" t="s">
        <v>301</v>
      </c>
      <c r="D173" s="219" t="s">
        <v>134</v>
      </c>
      <c r="E173" s="220" t="s">
        <v>387</v>
      </c>
      <c r="F173" s="221" t="s">
        <v>388</v>
      </c>
      <c r="G173" s="222" t="s">
        <v>383</v>
      </c>
      <c r="H173" s="223">
        <v>17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146</v>
      </c>
      <c r="AT173" s="231" t="s">
        <v>134</v>
      </c>
      <c r="AU173" s="231" t="s">
        <v>86</v>
      </c>
      <c r="AY173" s="17" t="s">
        <v>131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146</v>
      </c>
      <c r="BM173" s="231" t="s">
        <v>907</v>
      </c>
    </row>
    <row r="174" s="13" customFormat="1">
      <c r="A174" s="13"/>
      <c r="B174" s="233"/>
      <c r="C174" s="234"/>
      <c r="D174" s="235" t="s">
        <v>140</v>
      </c>
      <c r="E174" s="236" t="s">
        <v>1</v>
      </c>
      <c r="F174" s="237" t="s">
        <v>908</v>
      </c>
      <c r="G174" s="234"/>
      <c r="H174" s="238">
        <v>17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140</v>
      </c>
      <c r="AU174" s="244" t="s">
        <v>86</v>
      </c>
      <c r="AV174" s="13" t="s">
        <v>86</v>
      </c>
      <c r="AW174" s="13" t="s">
        <v>32</v>
      </c>
      <c r="AX174" s="13" t="s">
        <v>84</v>
      </c>
      <c r="AY174" s="244" t="s">
        <v>131</v>
      </c>
    </row>
    <row r="175" s="2" customFormat="1" ht="24.15" customHeight="1">
      <c r="A175" s="38"/>
      <c r="B175" s="39"/>
      <c r="C175" s="219" t="s">
        <v>305</v>
      </c>
      <c r="D175" s="219" t="s">
        <v>134</v>
      </c>
      <c r="E175" s="220" t="s">
        <v>392</v>
      </c>
      <c r="F175" s="221" t="s">
        <v>393</v>
      </c>
      <c r="G175" s="222" t="s">
        <v>383</v>
      </c>
      <c r="H175" s="223">
        <v>15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0.00011</v>
      </c>
      <c r="R175" s="229">
        <f>Q175*H175</f>
        <v>0.00165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146</v>
      </c>
      <c r="AT175" s="231" t="s">
        <v>134</v>
      </c>
      <c r="AU175" s="231" t="s">
        <v>86</v>
      </c>
      <c r="AY175" s="17" t="s">
        <v>131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146</v>
      </c>
      <c r="BM175" s="231" t="s">
        <v>909</v>
      </c>
    </row>
    <row r="176" s="13" customFormat="1">
      <c r="A176" s="13"/>
      <c r="B176" s="233"/>
      <c r="C176" s="234"/>
      <c r="D176" s="235" t="s">
        <v>140</v>
      </c>
      <c r="E176" s="236" t="s">
        <v>1</v>
      </c>
      <c r="F176" s="237" t="s">
        <v>910</v>
      </c>
      <c r="G176" s="234"/>
      <c r="H176" s="238">
        <v>15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140</v>
      </c>
      <c r="AU176" s="244" t="s">
        <v>86</v>
      </c>
      <c r="AV176" s="13" t="s">
        <v>86</v>
      </c>
      <c r="AW176" s="13" t="s">
        <v>32</v>
      </c>
      <c r="AX176" s="13" t="s">
        <v>84</v>
      </c>
      <c r="AY176" s="244" t="s">
        <v>131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313</v>
      </c>
      <c r="F177" s="217" t="s">
        <v>409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SUM(P178:P222)</f>
        <v>0</v>
      </c>
      <c r="Q177" s="211"/>
      <c r="R177" s="212">
        <f>SUM(R178:R222)</f>
        <v>0.057599999999999998</v>
      </c>
      <c r="S177" s="211"/>
      <c r="T177" s="213">
        <f>SUM(T178:T222)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131</v>
      </c>
      <c r="BK177" s="216">
        <f>SUM(BK178:BK222)</f>
        <v>0</v>
      </c>
    </row>
    <row r="178" s="2" customFormat="1" ht="37.8" customHeight="1">
      <c r="A178" s="38"/>
      <c r="B178" s="39"/>
      <c r="C178" s="219" t="s">
        <v>309</v>
      </c>
      <c r="D178" s="219" t="s">
        <v>134</v>
      </c>
      <c r="E178" s="220" t="s">
        <v>411</v>
      </c>
      <c r="F178" s="221" t="s">
        <v>412</v>
      </c>
      <c r="G178" s="222" t="s">
        <v>237</v>
      </c>
      <c r="H178" s="223">
        <v>26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146</v>
      </c>
      <c r="AT178" s="231" t="s">
        <v>134</v>
      </c>
      <c r="AU178" s="231" t="s">
        <v>86</v>
      </c>
      <c r="AY178" s="17" t="s">
        <v>131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146</v>
      </c>
      <c r="BM178" s="231" t="s">
        <v>911</v>
      </c>
    </row>
    <row r="179" s="14" customFormat="1">
      <c r="A179" s="14"/>
      <c r="B179" s="245"/>
      <c r="C179" s="246"/>
      <c r="D179" s="235" t="s">
        <v>140</v>
      </c>
      <c r="E179" s="247" t="s">
        <v>1</v>
      </c>
      <c r="F179" s="248" t="s">
        <v>414</v>
      </c>
      <c r="G179" s="246"/>
      <c r="H179" s="247" t="s">
        <v>1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140</v>
      </c>
      <c r="AU179" s="254" t="s">
        <v>86</v>
      </c>
      <c r="AV179" s="14" t="s">
        <v>84</v>
      </c>
      <c r="AW179" s="14" t="s">
        <v>32</v>
      </c>
      <c r="AX179" s="14" t="s">
        <v>76</v>
      </c>
      <c r="AY179" s="254" t="s">
        <v>131</v>
      </c>
    </row>
    <row r="180" s="13" customFormat="1">
      <c r="A180" s="13"/>
      <c r="B180" s="233"/>
      <c r="C180" s="234"/>
      <c r="D180" s="235" t="s">
        <v>140</v>
      </c>
      <c r="E180" s="236" t="s">
        <v>1</v>
      </c>
      <c r="F180" s="237" t="s">
        <v>346</v>
      </c>
      <c r="G180" s="234"/>
      <c r="H180" s="238">
        <v>26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140</v>
      </c>
      <c r="AU180" s="244" t="s">
        <v>86</v>
      </c>
      <c r="AV180" s="13" t="s">
        <v>86</v>
      </c>
      <c r="AW180" s="13" t="s">
        <v>32</v>
      </c>
      <c r="AX180" s="13" t="s">
        <v>84</v>
      </c>
      <c r="AY180" s="244" t="s">
        <v>131</v>
      </c>
    </row>
    <row r="181" s="2" customFormat="1" ht="24.15" customHeight="1">
      <c r="A181" s="38"/>
      <c r="B181" s="39"/>
      <c r="C181" s="219" t="s">
        <v>313</v>
      </c>
      <c r="D181" s="219" t="s">
        <v>134</v>
      </c>
      <c r="E181" s="220" t="s">
        <v>416</v>
      </c>
      <c r="F181" s="221" t="s">
        <v>417</v>
      </c>
      <c r="G181" s="222" t="s">
        <v>237</v>
      </c>
      <c r="H181" s="223">
        <v>26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146</v>
      </c>
      <c r="AT181" s="231" t="s">
        <v>134</v>
      </c>
      <c r="AU181" s="231" t="s">
        <v>86</v>
      </c>
      <c r="AY181" s="17" t="s">
        <v>131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146</v>
      </c>
      <c r="BM181" s="231" t="s">
        <v>912</v>
      </c>
    </row>
    <row r="182" s="13" customFormat="1">
      <c r="A182" s="13"/>
      <c r="B182" s="233"/>
      <c r="C182" s="234"/>
      <c r="D182" s="235" t="s">
        <v>140</v>
      </c>
      <c r="E182" s="236" t="s">
        <v>1</v>
      </c>
      <c r="F182" s="237" t="s">
        <v>346</v>
      </c>
      <c r="G182" s="234"/>
      <c r="H182" s="238">
        <v>26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140</v>
      </c>
      <c r="AU182" s="244" t="s">
        <v>86</v>
      </c>
      <c r="AV182" s="13" t="s">
        <v>86</v>
      </c>
      <c r="AW182" s="13" t="s">
        <v>32</v>
      </c>
      <c r="AX182" s="13" t="s">
        <v>84</v>
      </c>
      <c r="AY182" s="244" t="s">
        <v>131</v>
      </c>
    </row>
    <row r="183" s="2" customFormat="1" ht="24.15" customHeight="1">
      <c r="A183" s="38"/>
      <c r="B183" s="39"/>
      <c r="C183" s="219" t="s">
        <v>318</v>
      </c>
      <c r="D183" s="219" t="s">
        <v>134</v>
      </c>
      <c r="E183" s="220" t="s">
        <v>421</v>
      </c>
      <c r="F183" s="221" t="s">
        <v>422</v>
      </c>
      <c r="G183" s="222" t="s">
        <v>237</v>
      </c>
      <c r="H183" s="223">
        <v>26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146</v>
      </c>
      <c r="AT183" s="231" t="s">
        <v>134</v>
      </c>
      <c r="AU183" s="231" t="s">
        <v>86</v>
      </c>
      <c r="AY183" s="17" t="s">
        <v>131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146</v>
      </c>
      <c r="BM183" s="231" t="s">
        <v>913</v>
      </c>
    </row>
    <row r="184" s="13" customFormat="1">
      <c r="A184" s="13"/>
      <c r="B184" s="233"/>
      <c r="C184" s="234"/>
      <c r="D184" s="235" t="s">
        <v>140</v>
      </c>
      <c r="E184" s="236" t="s">
        <v>1</v>
      </c>
      <c r="F184" s="237" t="s">
        <v>346</v>
      </c>
      <c r="G184" s="234"/>
      <c r="H184" s="238">
        <v>26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140</v>
      </c>
      <c r="AU184" s="244" t="s">
        <v>86</v>
      </c>
      <c r="AV184" s="13" t="s">
        <v>86</v>
      </c>
      <c r="AW184" s="13" t="s">
        <v>32</v>
      </c>
      <c r="AX184" s="13" t="s">
        <v>84</v>
      </c>
      <c r="AY184" s="244" t="s">
        <v>131</v>
      </c>
    </row>
    <row r="185" s="2" customFormat="1" ht="55.5" customHeight="1">
      <c r="A185" s="38"/>
      <c r="B185" s="39"/>
      <c r="C185" s="219" t="s">
        <v>322</v>
      </c>
      <c r="D185" s="219" t="s">
        <v>134</v>
      </c>
      <c r="E185" s="220" t="s">
        <v>425</v>
      </c>
      <c r="F185" s="221" t="s">
        <v>426</v>
      </c>
      <c r="G185" s="222" t="s">
        <v>258</v>
      </c>
      <c r="H185" s="223">
        <v>800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146</v>
      </c>
      <c r="AT185" s="231" t="s">
        <v>134</v>
      </c>
      <c r="AU185" s="231" t="s">
        <v>86</v>
      </c>
      <c r="AY185" s="17" t="s">
        <v>131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146</v>
      </c>
      <c r="BM185" s="231" t="s">
        <v>914</v>
      </c>
    </row>
    <row r="186" s="13" customFormat="1">
      <c r="A186" s="13"/>
      <c r="B186" s="233"/>
      <c r="C186" s="234"/>
      <c r="D186" s="235" t="s">
        <v>140</v>
      </c>
      <c r="E186" s="236" t="s">
        <v>1</v>
      </c>
      <c r="F186" s="237" t="s">
        <v>915</v>
      </c>
      <c r="G186" s="234"/>
      <c r="H186" s="238">
        <v>800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140</v>
      </c>
      <c r="AU186" s="244" t="s">
        <v>86</v>
      </c>
      <c r="AV186" s="13" t="s">
        <v>86</v>
      </c>
      <c r="AW186" s="13" t="s">
        <v>32</v>
      </c>
      <c r="AX186" s="13" t="s">
        <v>84</v>
      </c>
      <c r="AY186" s="244" t="s">
        <v>131</v>
      </c>
    </row>
    <row r="187" s="2" customFormat="1" ht="37.8" customHeight="1">
      <c r="A187" s="38"/>
      <c r="B187" s="39"/>
      <c r="C187" s="219" t="s">
        <v>7</v>
      </c>
      <c r="D187" s="219" t="s">
        <v>134</v>
      </c>
      <c r="E187" s="220" t="s">
        <v>434</v>
      </c>
      <c r="F187" s="221" t="s">
        <v>435</v>
      </c>
      <c r="G187" s="222" t="s">
        <v>258</v>
      </c>
      <c r="H187" s="223">
        <v>170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146</v>
      </c>
      <c r="AT187" s="231" t="s">
        <v>134</v>
      </c>
      <c r="AU187" s="231" t="s">
        <v>86</v>
      </c>
      <c r="AY187" s="17" t="s">
        <v>131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146</v>
      </c>
      <c r="BM187" s="231" t="s">
        <v>916</v>
      </c>
    </row>
    <row r="188" s="14" customFormat="1">
      <c r="A188" s="14"/>
      <c r="B188" s="245"/>
      <c r="C188" s="246"/>
      <c r="D188" s="235" t="s">
        <v>140</v>
      </c>
      <c r="E188" s="247" t="s">
        <v>1</v>
      </c>
      <c r="F188" s="248" t="s">
        <v>437</v>
      </c>
      <c r="G188" s="246"/>
      <c r="H188" s="247" t="s">
        <v>1</v>
      </c>
      <c r="I188" s="249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140</v>
      </c>
      <c r="AU188" s="254" t="s">
        <v>86</v>
      </c>
      <c r="AV188" s="14" t="s">
        <v>84</v>
      </c>
      <c r="AW188" s="14" t="s">
        <v>32</v>
      </c>
      <c r="AX188" s="14" t="s">
        <v>76</v>
      </c>
      <c r="AY188" s="254" t="s">
        <v>131</v>
      </c>
    </row>
    <row r="189" s="13" customFormat="1">
      <c r="A189" s="13"/>
      <c r="B189" s="233"/>
      <c r="C189" s="234"/>
      <c r="D189" s="235" t="s">
        <v>140</v>
      </c>
      <c r="E189" s="236" t="s">
        <v>1</v>
      </c>
      <c r="F189" s="237" t="s">
        <v>917</v>
      </c>
      <c r="G189" s="234"/>
      <c r="H189" s="238">
        <v>170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140</v>
      </c>
      <c r="AU189" s="244" t="s">
        <v>86</v>
      </c>
      <c r="AV189" s="13" t="s">
        <v>86</v>
      </c>
      <c r="AW189" s="13" t="s">
        <v>32</v>
      </c>
      <c r="AX189" s="13" t="s">
        <v>84</v>
      </c>
      <c r="AY189" s="244" t="s">
        <v>131</v>
      </c>
    </row>
    <row r="190" s="2" customFormat="1" ht="37.8" customHeight="1">
      <c r="A190" s="38"/>
      <c r="B190" s="39"/>
      <c r="C190" s="219" t="s">
        <v>330</v>
      </c>
      <c r="D190" s="219" t="s">
        <v>134</v>
      </c>
      <c r="E190" s="220" t="s">
        <v>444</v>
      </c>
      <c r="F190" s="221" t="s">
        <v>445</v>
      </c>
      <c r="G190" s="222" t="s">
        <v>258</v>
      </c>
      <c r="H190" s="223">
        <v>800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146</v>
      </c>
      <c r="AT190" s="231" t="s">
        <v>134</v>
      </c>
      <c r="AU190" s="231" t="s">
        <v>86</v>
      </c>
      <c r="AY190" s="17" t="s">
        <v>131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146</v>
      </c>
      <c r="BM190" s="231" t="s">
        <v>918</v>
      </c>
    </row>
    <row r="191" s="13" customFormat="1">
      <c r="A191" s="13"/>
      <c r="B191" s="233"/>
      <c r="C191" s="234"/>
      <c r="D191" s="235" t="s">
        <v>140</v>
      </c>
      <c r="E191" s="236" t="s">
        <v>1</v>
      </c>
      <c r="F191" s="237" t="s">
        <v>915</v>
      </c>
      <c r="G191" s="234"/>
      <c r="H191" s="238">
        <v>800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140</v>
      </c>
      <c r="AU191" s="244" t="s">
        <v>86</v>
      </c>
      <c r="AV191" s="13" t="s">
        <v>86</v>
      </c>
      <c r="AW191" s="13" t="s">
        <v>32</v>
      </c>
      <c r="AX191" s="13" t="s">
        <v>84</v>
      </c>
      <c r="AY191" s="244" t="s">
        <v>131</v>
      </c>
    </row>
    <row r="192" s="2" customFormat="1" ht="16.5" customHeight="1">
      <c r="A192" s="38"/>
      <c r="B192" s="39"/>
      <c r="C192" s="269" t="s">
        <v>334</v>
      </c>
      <c r="D192" s="269" t="s">
        <v>449</v>
      </c>
      <c r="E192" s="270" t="s">
        <v>450</v>
      </c>
      <c r="F192" s="271" t="s">
        <v>451</v>
      </c>
      <c r="G192" s="272" t="s">
        <v>452</v>
      </c>
      <c r="H192" s="273">
        <v>31.199999999999999</v>
      </c>
      <c r="I192" s="274"/>
      <c r="J192" s="275">
        <f>ROUND(I192*H192,2)</f>
        <v>0</v>
      </c>
      <c r="K192" s="276"/>
      <c r="L192" s="277"/>
      <c r="M192" s="278" t="s">
        <v>1</v>
      </c>
      <c r="N192" s="279" t="s">
        <v>41</v>
      </c>
      <c r="O192" s="91"/>
      <c r="P192" s="229">
        <f>O192*H192</f>
        <v>0</v>
      </c>
      <c r="Q192" s="229">
        <v>0.001</v>
      </c>
      <c r="R192" s="229">
        <f>Q192*H192</f>
        <v>0.031199999999999999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155</v>
      </c>
      <c r="AT192" s="231" t="s">
        <v>449</v>
      </c>
      <c r="AU192" s="231" t="s">
        <v>86</v>
      </c>
      <c r="AY192" s="17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146</v>
      </c>
      <c r="BM192" s="231" t="s">
        <v>919</v>
      </c>
    </row>
    <row r="193" s="13" customFormat="1">
      <c r="A193" s="13"/>
      <c r="B193" s="233"/>
      <c r="C193" s="234"/>
      <c r="D193" s="235" t="s">
        <v>140</v>
      </c>
      <c r="E193" s="236" t="s">
        <v>1</v>
      </c>
      <c r="F193" s="237" t="s">
        <v>920</v>
      </c>
      <c r="G193" s="234"/>
      <c r="H193" s="238">
        <v>26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140</v>
      </c>
      <c r="AU193" s="244" t="s">
        <v>86</v>
      </c>
      <c r="AV193" s="13" t="s">
        <v>86</v>
      </c>
      <c r="AW193" s="13" t="s">
        <v>32</v>
      </c>
      <c r="AX193" s="13" t="s">
        <v>84</v>
      </c>
      <c r="AY193" s="244" t="s">
        <v>131</v>
      </c>
    </row>
    <row r="194" s="13" customFormat="1">
      <c r="A194" s="13"/>
      <c r="B194" s="233"/>
      <c r="C194" s="234"/>
      <c r="D194" s="235" t="s">
        <v>140</v>
      </c>
      <c r="E194" s="234"/>
      <c r="F194" s="237" t="s">
        <v>921</v>
      </c>
      <c r="G194" s="234"/>
      <c r="H194" s="238">
        <v>31.199999999999999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140</v>
      </c>
      <c r="AU194" s="244" t="s">
        <v>86</v>
      </c>
      <c r="AV194" s="13" t="s">
        <v>86</v>
      </c>
      <c r="AW194" s="13" t="s">
        <v>4</v>
      </c>
      <c r="AX194" s="13" t="s">
        <v>84</v>
      </c>
      <c r="AY194" s="244" t="s">
        <v>131</v>
      </c>
    </row>
    <row r="195" s="2" customFormat="1" ht="24.15" customHeight="1">
      <c r="A195" s="38"/>
      <c r="B195" s="39"/>
      <c r="C195" s="219" t="s">
        <v>338</v>
      </c>
      <c r="D195" s="219" t="s">
        <v>134</v>
      </c>
      <c r="E195" s="220" t="s">
        <v>462</v>
      </c>
      <c r="F195" s="221" t="s">
        <v>463</v>
      </c>
      <c r="G195" s="222" t="s">
        <v>258</v>
      </c>
      <c r="H195" s="223">
        <v>1600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146</v>
      </c>
      <c r="AT195" s="231" t="s">
        <v>134</v>
      </c>
      <c r="AU195" s="231" t="s">
        <v>86</v>
      </c>
      <c r="AY195" s="17" t="s">
        <v>131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146</v>
      </c>
      <c r="BM195" s="231" t="s">
        <v>922</v>
      </c>
    </row>
    <row r="196" s="14" customFormat="1">
      <c r="A196" s="14"/>
      <c r="B196" s="245"/>
      <c r="C196" s="246"/>
      <c r="D196" s="235" t="s">
        <v>140</v>
      </c>
      <c r="E196" s="247" t="s">
        <v>1</v>
      </c>
      <c r="F196" s="248" t="s">
        <v>465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140</v>
      </c>
      <c r="AU196" s="254" t="s">
        <v>86</v>
      </c>
      <c r="AV196" s="14" t="s">
        <v>84</v>
      </c>
      <c r="AW196" s="14" t="s">
        <v>32</v>
      </c>
      <c r="AX196" s="14" t="s">
        <v>76</v>
      </c>
      <c r="AY196" s="254" t="s">
        <v>131</v>
      </c>
    </row>
    <row r="197" s="13" customFormat="1">
      <c r="A197" s="13"/>
      <c r="B197" s="233"/>
      <c r="C197" s="234"/>
      <c r="D197" s="235" t="s">
        <v>140</v>
      </c>
      <c r="E197" s="236" t="s">
        <v>1</v>
      </c>
      <c r="F197" s="237" t="s">
        <v>923</v>
      </c>
      <c r="G197" s="234"/>
      <c r="H197" s="238">
        <v>1600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140</v>
      </c>
      <c r="AU197" s="244" t="s">
        <v>86</v>
      </c>
      <c r="AV197" s="13" t="s">
        <v>86</v>
      </c>
      <c r="AW197" s="13" t="s">
        <v>32</v>
      </c>
      <c r="AX197" s="13" t="s">
        <v>84</v>
      </c>
      <c r="AY197" s="244" t="s">
        <v>131</v>
      </c>
    </row>
    <row r="198" s="2" customFormat="1" ht="24.15" customHeight="1">
      <c r="A198" s="38"/>
      <c r="B198" s="39"/>
      <c r="C198" s="219" t="s">
        <v>342</v>
      </c>
      <c r="D198" s="219" t="s">
        <v>134</v>
      </c>
      <c r="E198" s="220" t="s">
        <v>468</v>
      </c>
      <c r="F198" s="221" t="s">
        <v>469</v>
      </c>
      <c r="G198" s="222" t="s">
        <v>258</v>
      </c>
      <c r="H198" s="223">
        <v>1600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146</v>
      </c>
      <c r="AT198" s="231" t="s">
        <v>134</v>
      </c>
      <c r="AU198" s="231" t="s">
        <v>86</v>
      </c>
      <c r="AY198" s="17" t="s">
        <v>131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146</v>
      </c>
      <c r="BM198" s="231" t="s">
        <v>924</v>
      </c>
    </row>
    <row r="199" s="14" customFormat="1">
      <c r="A199" s="14"/>
      <c r="B199" s="245"/>
      <c r="C199" s="246"/>
      <c r="D199" s="235" t="s">
        <v>140</v>
      </c>
      <c r="E199" s="247" t="s">
        <v>1</v>
      </c>
      <c r="F199" s="248" t="s">
        <v>471</v>
      </c>
      <c r="G199" s="246"/>
      <c r="H199" s="247" t="s">
        <v>1</v>
      </c>
      <c r="I199" s="249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140</v>
      </c>
      <c r="AU199" s="254" t="s">
        <v>86</v>
      </c>
      <c r="AV199" s="14" t="s">
        <v>84</v>
      </c>
      <c r="AW199" s="14" t="s">
        <v>32</v>
      </c>
      <c r="AX199" s="14" t="s">
        <v>76</v>
      </c>
      <c r="AY199" s="254" t="s">
        <v>131</v>
      </c>
    </row>
    <row r="200" s="13" customFormat="1">
      <c r="A200" s="13"/>
      <c r="B200" s="233"/>
      <c r="C200" s="234"/>
      <c r="D200" s="235" t="s">
        <v>140</v>
      </c>
      <c r="E200" s="236" t="s">
        <v>1</v>
      </c>
      <c r="F200" s="237" t="s">
        <v>923</v>
      </c>
      <c r="G200" s="234"/>
      <c r="H200" s="238">
        <v>1600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140</v>
      </c>
      <c r="AU200" s="244" t="s">
        <v>86</v>
      </c>
      <c r="AV200" s="13" t="s">
        <v>86</v>
      </c>
      <c r="AW200" s="13" t="s">
        <v>32</v>
      </c>
      <c r="AX200" s="13" t="s">
        <v>84</v>
      </c>
      <c r="AY200" s="244" t="s">
        <v>131</v>
      </c>
    </row>
    <row r="201" s="2" customFormat="1" ht="21.75" customHeight="1">
      <c r="A201" s="38"/>
      <c r="B201" s="39"/>
      <c r="C201" s="219" t="s">
        <v>346</v>
      </c>
      <c r="D201" s="219" t="s">
        <v>134</v>
      </c>
      <c r="E201" s="220" t="s">
        <v>473</v>
      </c>
      <c r="F201" s="221" t="s">
        <v>474</v>
      </c>
      <c r="G201" s="222" t="s">
        <v>258</v>
      </c>
      <c r="H201" s="223">
        <v>1600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146</v>
      </c>
      <c r="AT201" s="231" t="s">
        <v>134</v>
      </c>
      <c r="AU201" s="231" t="s">
        <v>86</v>
      </c>
      <c r="AY201" s="17" t="s">
        <v>131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146</v>
      </c>
      <c r="BM201" s="231" t="s">
        <v>925</v>
      </c>
    </row>
    <row r="202" s="14" customFormat="1">
      <c r="A202" s="14"/>
      <c r="B202" s="245"/>
      <c r="C202" s="246"/>
      <c r="D202" s="235" t="s">
        <v>140</v>
      </c>
      <c r="E202" s="247" t="s">
        <v>1</v>
      </c>
      <c r="F202" s="248" t="s">
        <v>471</v>
      </c>
      <c r="G202" s="246"/>
      <c r="H202" s="247" t="s">
        <v>1</v>
      </c>
      <c r="I202" s="249"/>
      <c r="J202" s="246"/>
      <c r="K202" s="246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140</v>
      </c>
      <c r="AU202" s="254" t="s">
        <v>86</v>
      </c>
      <c r="AV202" s="14" t="s">
        <v>84</v>
      </c>
      <c r="AW202" s="14" t="s">
        <v>32</v>
      </c>
      <c r="AX202" s="14" t="s">
        <v>76</v>
      </c>
      <c r="AY202" s="254" t="s">
        <v>131</v>
      </c>
    </row>
    <row r="203" s="13" customFormat="1">
      <c r="A203" s="13"/>
      <c r="B203" s="233"/>
      <c r="C203" s="234"/>
      <c r="D203" s="235" t="s">
        <v>140</v>
      </c>
      <c r="E203" s="236" t="s">
        <v>1</v>
      </c>
      <c r="F203" s="237" t="s">
        <v>923</v>
      </c>
      <c r="G203" s="234"/>
      <c r="H203" s="238">
        <v>1600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140</v>
      </c>
      <c r="AU203" s="244" t="s">
        <v>86</v>
      </c>
      <c r="AV203" s="13" t="s">
        <v>86</v>
      </c>
      <c r="AW203" s="13" t="s">
        <v>32</v>
      </c>
      <c r="AX203" s="13" t="s">
        <v>84</v>
      </c>
      <c r="AY203" s="244" t="s">
        <v>131</v>
      </c>
    </row>
    <row r="204" s="2" customFormat="1" ht="24.15" customHeight="1">
      <c r="A204" s="38"/>
      <c r="B204" s="39"/>
      <c r="C204" s="219" t="s">
        <v>351</v>
      </c>
      <c r="D204" s="219" t="s">
        <v>134</v>
      </c>
      <c r="E204" s="220" t="s">
        <v>477</v>
      </c>
      <c r="F204" s="221" t="s">
        <v>478</v>
      </c>
      <c r="G204" s="222" t="s">
        <v>258</v>
      </c>
      <c r="H204" s="223">
        <v>2400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146</v>
      </c>
      <c r="AT204" s="231" t="s">
        <v>134</v>
      </c>
      <c r="AU204" s="231" t="s">
        <v>86</v>
      </c>
      <c r="AY204" s="17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146</v>
      </c>
      <c r="BM204" s="231" t="s">
        <v>926</v>
      </c>
    </row>
    <row r="205" s="14" customFormat="1">
      <c r="A205" s="14"/>
      <c r="B205" s="245"/>
      <c r="C205" s="246"/>
      <c r="D205" s="235" t="s">
        <v>140</v>
      </c>
      <c r="E205" s="247" t="s">
        <v>1</v>
      </c>
      <c r="F205" s="248" t="s">
        <v>480</v>
      </c>
      <c r="G205" s="246"/>
      <c r="H205" s="247" t="s">
        <v>1</v>
      </c>
      <c r="I205" s="249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140</v>
      </c>
      <c r="AU205" s="254" t="s">
        <v>86</v>
      </c>
      <c r="AV205" s="14" t="s">
        <v>84</v>
      </c>
      <c r="AW205" s="14" t="s">
        <v>32</v>
      </c>
      <c r="AX205" s="14" t="s">
        <v>76</v>
      </c>
      <c r="AY205" s="254" t="s">
        <v>131</v>
      </c>
    </row>
    <row r="206" s="13" customFormat="1">
      <c r="A206" s="13"/>
      <c r="B206" s="233"/>
      <c r="C206" s="234"/>
      <c r="D206" s="235" t="s">
        <v>140</v>
      </c>
      <c r="E206" s="236" t="s">
        <v>1</v>
      </c>
      <c r="F206" s="237" t="s">
        <v>927</v>
      </c>
      <c r="G206" s="234"/>
      <c r="H206" s="238">
        <v>2400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140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131</v>
      </c>
    </row>
    <row r="207" s="2" customFormat="1" ht="49.05" customHeight="1">
      <c r="A207" s="38"/>
      <c r="B207" s="39"/>
      <c r="C207" s="219" t="s">
        <v>284</v>
      </c>
      <c r="D207" s="219" t="s">
        <v>134</v>
      </c>
      <c r="E207" s="220" t="s">
        <v>501</v>
      </c>
      <c r="F207" s="221" t="s">
        <v>502</v>
      </c>
      <c r="G207" s="222" t="s">
        <v>258</v>
      </c>
      <c r="H207" s="223">
        <v>800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146</v>
      </c>
      <c r="AT207" s="231" t="s">
        <v>134</v>
      </c>
      <c r="AU207" s="231" t="s">
        <v>86</v>
      </c>
      <c r="AY207" s="17" t="s">
        <v>131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146</v>
      </c>
      <c r="BM207" s="231" t="s">
        <v>928</v>
      </c>
    </row>
    <row r="208" s="13" customFormat="1">
      <c r="A208" s="13"/>
      <c r="B208" s="233"/>
      <c r="C208" s="234"/>
      <c r="D208" s="235" t="s">
        <v>140</v>
      </c>
      <c r="E208" s="236" t="s">
        <v>1</v>
      </c>
      <c r="F208" s="237" t="s">
        <v>915</v>
      </c>
      <c r="G208" s="234"/>
      <c r="H208" s="238">
        <v>800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140</v>
      </c>
      <c r="AU208" s="244" t="s">
        <v>86</v>
      </c>
      <c r="AV208" s="13" t="s">
        <v>86</v>
      </c>
      <c r="AW208" s="13" t="s">
        <v>32</v>
      </c>
      <c r="AX208" s="13" t="s">
        <v>84</v>
      </c>
      <c r="AY208" s="244" t="s">
        <v>131</v>
      </c>
    </row>
    <row r="209" s="2" customFormat="1" ht="24.15" customHeight="1">
      <c r="A209" s="38"/>
      <c r="B209" s="39"/>
      <c r="C209" s="219" t="s">
        <v>359</v>
      </c>
      <c r="D209" s="219" t="s">
        <v>134</v>
      </c>
      <c r="E209" s="220" t="s">
        <v>509</v>
      </c>
      <c r="F209" s="221" t="s">
        <v>510</v>
      </c>
      <c r="G209" s="222" t="s">
        <v>253</v>
      </c>
      <c r="H209" s="223">
        <v>0.024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146</v>
      </c>
      <c r="AT209" s="231" t="s">
        <v>134</v>
      </c>
      <c r="AU209" s="231" t="s">
        <v>86</v>
      </c>
      <c r="AY209" s="17" t="s">
        <v>131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146</v>
      </c>
      <c r="BM209" s="231" t="s">
        <v>929</v>
      </c>
    </row>
    <row r="210" s="13" customFormat="1">
      <c r="A210" s="13"/>
      <c r="B210" s="233"/>
      <c r="C210" s="234"/>
      <c r="D210" s="235" t="s">
        <v>140</v>
      </c>
      <c r="E210" s="236" t="s">
        <v>1</v>
      </c>
      <c r="F210" s="237" t="s">
        <v>930</v>
      </c>
      <c r="G210" s="234"/>
      <c r="H210" s="238">
        <v>0.024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140</v>
      </c>
      <c r="AU210" s="244" t="s">
        <v>86</v>
      </c>
      <c r="AV210" s="13" t="s">
        <v>86</v>
      </c>
      <c r="AW210" s="13" t="s">
        <v>32</v>
      </c>
      <c r="AX210" s="13" t="s">
        <v>84</v>
      </c>
      <c r="AY210" s="244" t="s">
        <v>131</v>
      </c>
    </row>
    <row r="211" s="2" customFormat="1" ht="16.5" customHeight="1">
      <c r="A211" s="38"/>
      <c r="B211" s="39"/>
      <c r="C211" s="269" t="s">
        <v>363</v>
      </c>
      <c r="D211" s="269" t="s">
        <v>449</v>
      </c>
      <c r="E211" s="270" t="s">
        <v>514</v>
      </c>
      <c r="F211" s="271" t="s">
        <v>515</v>
      </c>
      <c r="G211" s="272" t="s">
        <v>452</v>
      </c>
      <c r="H211" s="273">
        <v>26.399999999999999</v>
      </c>
      <c r="I211" s="274"/>
      <c r="J211" s="275">
        <f>ROUND(I211*H211,2)</f>
        <v>0</v>
      </c>
      <c r="K211" s="276"/>
      <c r="L211" s="277"/>
      <c r="M211" s="278" t="s">
        <v>1</v>
      </c>
      <c r="N211" s="279" t="s">
        <v>41</v>
      </c>
      <c r="O211" s="91"/>
      <c r="P211" s="229">
        <f>O211*H211</f>
        <v>0</v>
      </c>
      <c r="Q211" s="229">
        <v>0.001</v>
      </c>
      <c r="R211" s="229">
        <f>Q211*H211</f>
        <v>0.0264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155</v>
      </c>
      <c r="AT211" s="231" t="s">
        <v>449</v>
      </c>
      <c r="AU211" s="231" t="s">
        <v>86</v>
      </c>
      <c r="AY211" s="17" t="s">
        <v>131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146</v>
      </c>
      <c r="BM211" s="231" t="s">
        <v>931</v>
      </c>
    </row>
    <row r="212" s="13" customFormat="1">
      <c r="A212" s="13"/>
      <c r="B212" s="233"/>
      <c r="C212" s="234"/>
      <c r="D212" s="235" t="s">
        <v>140</v>
      </c>
      <c r="E212" s="236" t="s">
        <v>1</v>
      </c>
      <c r="F212" s="237" t="s">
        <v>932</v>
      </c>
      <c r="G212" s="234"/>
      <c r="H212" s="238">
        <v>24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140</v>
      </c>
      <c r="AU212" s="244" t="s">
        <v>86</v>
      </c>
      <c r="AV212" s="13" t="s">
        <v>86</v>
      </c>
      <c r="AW212" s="13" t="s">
        <v>32</v>
      </c>
      <c r="AX212" s="13" t="s">
        <v>84</v>
      </c>
      <c r="AY212" s="244" t="s">
        <v>131</v>
      </c>
    </row>
    <row r="213" s="13" customFormat="1">
      <c r="A213" s="13"/>
      <c r="B213" s="233"/>
      <c r="C213" s="234"/>
      <c r="D213" s="235" t="s">
        <v>140</v>
      </c>
      <c r="E213" s="234"/>
      <c r="F213" s="237" t="s">
        <v>933</v>
      </c>
      <c r="G213" s="234"/>
      <c r="H213" s="238">
        <v>26.399999999999999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140</v>
      </c>
      <c r="AU213" s="244" t="s">
        <v>86</v>
      </c>
      <c r="AV213" s="13" t="s">
        <v>86</v>
      </c>
      <c r="AW213" s="13" t="s">
        <v>4</v>
      </c>
      <c r="AX213" s="13" t="s">
        <v>84</v>
      </c>
      <c r="AY213" s="244" t="s">
        <v>131</v>
      </c>
    </row>
    <row r="214" s="2" customFormat="1" ht="24.15" customHeight="1">
      <c r="A214" s="38"/>
      <c r="B214" s="39"/>
      <c r="C214" s="219" t="s">
        <v>367</v>
      </c>
      <c r="D214" s="219" t="s">
        <v>134</v>
      </c>
      <c r="E214" s="220" t="s">
        <v>526</v>
      </c>
      <c r="F214" s="221" t="s">
        <v>527</v>
      </c>
      <c r="G214" s="222" t="s">
        <v>258</v>
      </c>
      <c r="H214" s="223">
        <v>4800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146</v>
      </c>
      <c r="AT214" s="231" t="s">
        <v>134</v>
      </c>
      <c r="AU214" s="231" t="s">
        <v>86</v>
      </c>
      <c r="AY214" s="17" t="s">
        <v>131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146</v>
      </c>
      <c r="BM214" s="231" t="s">
        <v>934</v>
      </c>
    </row>
    <row r="215" s="14" customFormat="1">
      <c r="A215" s="14"/>
      <c r="B215" s="245"/>
      <c r="C215" s="246"/>
      <c r="D215" s="235" t="s">
        <v>140</v>
      </c>
      <c r="E215" s="247" t="s">
        <v>1</v>
      </c>
      <c r="F215" s="248" t="s">
        <v>529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140</v>
      </c>
      <c r="AU215" s="254" t="s">
        <v>86</v>
      </c>
      <c r="AV215" s="14" t="s">
        <v>84</v>
      </c>
      <c r="AW215" s="14" t="s">
        <v>32</v>
      </c>
      <c r="AX215" s="14" t="s">
        <v>76</v>
      </c>
      <c r="AY215" s="254" t="s">
        <v>131</v>
      </c>
    </row>
    <row r="216" s="13" customFormat="1">
      <c r="A216" s="13"/>
      <c r="B216" s="233"/>
      <c r="C216" s="234"/>
      <c r="D216" s="235" t="s">
        <v>140</v>
      </c>
      <c r="E216" s="236" t="s">
        <v>1</v>
      </c>
      <c r="F216" s="237" t="s">
        <v>935</v>
      </c>
      <c r="G216" s="234"/>
      <c r="H216" s="238">
        <v>4800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140</v>
      </c>
      <c r="AU216" s="244" t="s">
        <v>86</v>
      </c>
      <c r="AV216" s="13" t="s">
        <v>86</v>
      </c>
      <c r="AW216" s="13" t="s">
        <v>32</v>
      </c>
      <c r="AX216" s="13" t="s">
        <v>84</v>
      </c>
      <c r="AY216" s="244" t="s">
        <v>131</v>
      </c>
    </row>
    <row r="217" s="2" customFormat="1" ht="21.75" customHeight="1">
      <c r="A217" s="38"/>
      <c r="B217" s="39"/>
      <c r="C217" s="219" t="s">
        <v>372</v>
      </c>
      <c r="D217" s="219" t="s">
        <v>134</v>
      </c>
      <c r="E217" s="220" t="s">
        <v>537</v>
      </c>
      <c r="F217" s="221" t="s">
        <v>538</v>
      </c>
      <c r="G217" s="222" t="s">
        <v>258</v>
      </c>
      <c r="H217" s="223">
        <v>1600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146</v>
      </c>
      <c r="AT217" s="231" t="s">
        <v>134</v>
      </c>
      <c r="AU217" s="231" t="s">
        <v>86</v>
      </c>
      <c r="AY217" s="17" t="s">
        <v>131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146</v>
      </c>
      <c r="BM217" s="231" t="s">
        <v>936</v>
      </c>
    </row>
    <row r="218" s="14" customFormat="1">
      <c r="A218" s="14"/>
      <c r="B218" s="245"/>
      <c r="C218" s="246"/>
      <c r="D218" s="235" t="s">
        <v>140</v>
      </c>
      <c r="E218" s="247" t="s">
        <v>1</v>
      </c>
      <c r="F218" s="248" t="s">
        <v>471</v>
      </c>
      <c r="G218" s="246"/>
      <c r="H218" s="247" t="s">
        <v>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140</v>
      </c>
      <c r="AU218" s="254" t="s">
        <v>86</v>
      </c>
      <c r="AV218" s="14" t="s">
        <v>84</v>
      </c>
      <c r="AW218" s="14" t="s">
        <v>32</v>
      </c>
      <c r="AX218" s="14" t="s">
        <v>76</v>
      </c>
      <c r="AY218" s="254" t="s">
        <v>131</v>
      </c>
    </row>
    <row r="219" s="13" customFormat="1">
      <c r="A219" s="13"/>
      <c r="B219" s="233"/>
      <c r="C219" s="234"/>
      <c r="D219" s="235" t="s">
        <v>140</v>
      </c>
      <c r="E219" s="236" t="s">
        <v>1</v>
      </c>
      <c r="F219" s="237" t="s">
        <v>923</v>
      </c>
      <c r="G219" s="234"/>
      <c r="H219" s="238">
        <v>1600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140</v>
      </c>
      <c r="AU219" s="244" t="s">
        <v>86</v>
      </c>
      <c r="AV219" s="13" t="s">
        <v>86</v>
      </c>
      <c r="AW219" s="13" t="s">
        <v>32</v>
      </c>
      <c r="AX219" s="13" t="s">
        <v>84</v>
      </c>
      <c r="AY219" s="244" t="s">
        <v>131</v>
      </c>
    </row>
    <row r="220" s="2" customFormat="1" ht="21.75" customHeight="1">
      <c r="A220" s="38"/>
      <c r="B220" s="39"/>
      <c r="C220" s="219" t="s">
        <v>380</v>
      </c>
      <c r="D220" s="219" t="s">
        <v>134</v>
      </c>
      <c r="E220" s="220" t="s">
        <v>614</v>
      </c>
      <c r="F220" s="221" t="s">
        <v>615</v>
      </c>
      <c r="G220" s="222" t="s">
        <v>237</v>
      </c>
      <c r="H220" s="223">
        <v>24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146</v>
      </c>
      <c r="AT220" s="231" t="s">
        <v>134</v>
      </c>
      <c r="AU220" s="231" t="s">
        <v>86</v>
      </c>
      <c r="AY220" s="17" t="s">
        <v>131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146</v>
      </c>
      <c r="BM220" s="231" t="s">
        <v>937</v>
      </c>
    </row>
    <row r="221" s="14" customFormat="1">
      <c r="A221" s="14"/>
      <c r="B221" s="245"/>
      <c r="C221" s="246"/>
      <c r="D221" s="235" t="s">
        <v>140</v>
      </c>
      <c r="E221" s="247" t="s">
        <v>1</v>
      </c>
      <c r="F221" s="248" t="s">
        <v>529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140</v>
      </c>
      <c r="AU221" s="254" t="s">
        <v>86</v>
      </c>
      <c r="AV221" s="14" t="s">
        <v>84</v>
      </c>
      <c r="AW221" s="14" t="s">
        <v>32</v>
      </c>
      <c r="AX221" s="14" t="s">
        <v>76</v>
      </c>
      <c r="AY221" s="254" t="s">
        <v>131</v>
      </c>
    </row>
    <row r="222" s="13" customFormat="1">
      <c r="A222" s="13"/>
      <c r="B222" s="233"/>
      <c r="C222" s="234"/>
      <c r="D222" s="235" t="s">
        <v>140</v>
      </c>
      <c r="E222" s="236" t="s">
        <v>1</v>
      </c>
      <c r="F222" s="237" t="s">
        <v>938</v>
      </c>
      <c r="G222" s="234"/>
      <c r="H222" s="238">
        <v>24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140</v>
      </c>
      <c r="AU222" s="244" t="s">
        <v>86</v>
      </c>
      <c r="AV222" s="13" t="s">
        <v>86</v>
      </c>
      <c r="AW222" s="13" t="s">
        <v>32</v>
      </c>
      <c r="AX222" s="13" t="s">
        <v>84</v>
      </c>
      <c r="AY222" s="244" t="s">
        <v>131</v>
      </c>
    </row>
    <row r="223" s="12" customFormat="1" ht="22.8" customHeight="1">
      <c r="A223" s="12"/>
      <c r="B223" s="203"/>
      <c r="C223" s="204"/>
      <c r="D223" s="205" t="s">
        <v>75</v>
      </c>
      <c r="E223" s="217" t="s">
        <v>7</v>
      </c>
      <c r="F223" s="217" t="s">
        <v>633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SUM(P224:P235)</f>
        <v>0</v>
      </c>
      <c r="Q223" s="211"/>
      <c r="R223" s="212">
        <f>SUM(R224:R235)</f>
        <v>41.51696097</v>
      </c>
      <c r="S223" s="211"/>
      <c r="T223" s="213">
        <f>SUM(T224:T235)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84</v>
      </c>
      <c r="AT223" s="215" t="s">
        <v>75</v>
      </c>
      <c r="AU223" s="215" t="s">
        <v>84</v>
      </c>
      <c r="AY223" s="214" t="s">
        <v>131</v>
      </c>
      <c r="BK223" s="216">
        <f>SUM(BK224:BK235)</f>
        <v>0</v>
      </c>
    </row>
    <row r="224" s="2" customFormat="1" ht="44.25" customHeight="1">
      <c r="A224" s="38"/>
      <c r="B224" s="39"/>
      <c r="C224" s="219" t="s">
        <v>386</v>
      </c>
      <c r="D224" s="219" t="s">
        <v>134</v>
      </c>
      <c r="E224" s="220" t="s">
        <v>635</v>
      </c>
      <c r="F224" s="221" t="s">
        <v>636</v>
      </c>
      <c r="G224" s="222" t="s">
        <v>258</v>
      </c>
      <c r="H224" s="223">
        <v>532.5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0.00013999999999999999</v>
      </c>
      <c r="R224" s="229">
        <f>Q224*H224</f>
        <v>0.074549999999999991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146</v>
      </c>
      <c r="AT224" s="231" t="s">
        <v>134</v>
      </c>
      <c r="AU224" s="231" t="s">
        <v>86</v>
      </c>
      <c r="AY224" s="17" t="s">
        <v>131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146</v>
      </c>
      <c r="BM224" s="231" t="s">
        <v>939</v>
      </c>
    </row>
    <row r="225" s="13" customFormat="1">
      <c r="A225" s="13"/>
      <c r="B225" s="233"/>
      <c r="C225" s="234"/>
      <c r="D225" s="235" t="s">
        <v>140</v>
      </c>
      <c r="E225" s="236" t="s">
        <v>1</v>
      </c>
      <c r="F225" s="237" t="s">
        <v>940</v>
      </c>
      <c r="G225" s="234"/>
      <c r="H225" s="238">
        <v>532.5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140</v>
      </c>
      <c r="AU225" s="244" t="s">
        <v>86</v>
      </c>
      <c r="AV225" s="13" t="s">
        <v>86</v>
      </c>
      <c r="AW225" s="13" t="s">
        <v>32</v>
      </c>
      <c r="AX225" s="13" t="s">
        <v>84</v>
      </c>
      <c r="AY225" s="244" t="s">
        <v>131</v>
      </c>
    </row>
    <row r="226" s="2" customFormat="1" ht="16.5" customHeight="1">
      <c r="A226" s="38"/>
      <c r="B226" s="39"/>
      <c r="C226" s="269" t="s">
        <v>391</v>
      </c>
      <c r="D226" s="269" t="s">
        <v>449</v>
      </c>
      <c r="E226" s="270" t="s">
        <v>639</v>
      </c>
      <c r="F226" s="271" t="s">
        <v>640</v>
      </c>
      <c r="G226" s="272" t="s">
        <v>258</v>
      </c>
      <c r="H226" s="273">
        <v>559.125</v>
      </c>
      <c r="I226" s="274"/>
      <c r="J226" s="275">
        <f>ROUND(I226*H226,2)</f>
        <v>0</v>
      </c>
      <c r="K226" s="276"/>
      <c r="L226" s="277"/>
      <c r="M226" s="278" t="s">
        <v>1</v>
      </c>
      <c r="N226" s="279" t="s">
        <v>41</v>
      </c>
      <c r="O226" s="91"/>
      <c r="P226" s="229">
        <f>O226*H226</f>
        <v>0</v>
      </c>
      <c r="Q226" s="229">
        <v>0.00040000000000000002</v>
      </c>
      <c r="R226" s="229">
        <f>Q226*H226</f>
        <v>0.22365000000000002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155</v>
      </c>
      <c r="AT226" s="231" t="s">
        <v>449</v>
      </c>
      <c r="AU226" s="231" t="s">
        <v>86</v>
      </c>
      <c r="AY226" s="17" t="s">
        <v>131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146</v>
      </c>
      <c r="BM226" s="231" t="s">
        <v>941</v>
      </c>
    </row>
    <row r="227" s="13" customFormat="1">
      <c r="A227" s="13"/>
      <c r="B227" s="233"/>
      <c r="C227" s="234"/>
      <c r="D227" s="235" t="s">
        <v>140</v>
      </c>
      <c r="E227" s="236" t="s">
        <v>1</v>
      </c>
      <c r="F227" s="237" t="s">
        <v>942</v>
      </c>
      <c r="G227" s="234"/>
      <c r="H227" s="238">
        <v>532.5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140</v>
      </c>
      <c r="AU227" s="244" t="s">
        <v>86</v>
      </c>
      <c r="AV227" s="13" t="s">
        <v>86</v>
      </c>
      <c r="AW227" s="13" t="s">
        <v>32</v>
      </c>
      <c r="AX227" s="13" t="s">
        <v>84</v>
      </c>
      <c r="AY227" s="244" t="s">
        <v>131</v>
      </c>
    </row>
    <row r="228" s="13" customFormat="1">
      <c r="A228" s="13"/>
      <c r="B228" s="233"/>
      <c r="C228" s="234"/>
      <c r="D228" s="235" t="s">
        <v>140</v>
      </c>
      <c r="E228" s="234"/>
      <c r="F228" s="237" t="s">
        <v>943</v>
      </c>
      <c r="G228" s="234"/>
      <c r="H228" s="238">
        <v>559.125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140</v>
      </c>
      <c r="AU228" s="244" t="s">
        <v>86</v>
      </c>
      <c r="AV228" s="13" t="s">
        <v>86</v>
      </c>
      <c r="AW228" s="13" t="s">
        <v>4</v>
      </c>
      <c r="AX228" s="13" t="s">
        <v>84</v>
      </c>
      <c r="AY228" s="244" t="s">
        <v>131</v>
      </c>
    </row>
    <row r="229" s="2" customFormat="1" ht="24.15" customHeight="1">
      <c r="A229" s="38"/>
      <c r="B229" s="39"/>
      <c r="C229" s="219" t="s">
        <v>396</v>
      </c>
      <c r="D229" s="219" t="s">
        <v>134</v>
      </c>
      <c r="E229" s="220" t="s">
        <v>645</v>
      </c>
      <c r="F229" s="221" t="s">
        <v>646</v>
      </c>
      <c r="G229" s="222" t="s">
        <v>237</v>
      </c>
      <c r="H229" s="223">
        <v>16.943000000000001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2.4327899999999998</v>
      </c>
      <c r="R229" s="229">
        <f>Q229*H229</f>
        <v>41.218760969999998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146</v>
      </c>
      <c r="AT229" s="231" t="s">
        <v>134</v>
      </c>
      <c r="AU229" s="231" t="s">
        <v>86</v>
      </c>
      <c r="AY229" s="17" t="s">
        <v>131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146</v>
      </c>
      <c r="BM229" s="231" t="s">
        <v>944</v>
      </c>
    </row>
    <row r="230" s="14" customFormat="1">
      <c r="A230" s="14"/>
      <c r="B230" s="245"/>
      <c r="C230" s="246"/>
      <c r="D230" s="235" t="s">
        <v>140</v>
      </c>
      <c r="E230" s="247" t="s">
        <v>1</v>
      </c>
      <c r="F230" s="248" t="s">
        <v>648</v>
      </c>
      <c r="G230" s="246"/>
      <c r="H230" s="247" t="s">
        <v>1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140</v>
      </c>
      <c r="AU230" s="254" t="s">
        <v>86</v>
      </c>
      <c r="AV230" s="14" t="s">
        <v>84</v>
      </c>
      <c r="AW230" s="14" t="s">
        <v>32</v>
      </c>
      <c r="AX230" s="14" t="s">
        <v>76</v>
      </c>
      <c r="AY230" s="254" t="s">
        <v>131</v>
      </c>
    </row>
    <row r="231" s="14" customFormat="1">
      <c r="A231" s="14"/>
      <c r="B231" s="245"/>
      <c r="C231" s="246"/>
      <c r="D231" s="235" t="s">
        <v>140</v>
      </c>
      <c r="E231" s="247" t="s">
        <v>1</v>
      </c>
      <c r="F231" s="248" t="s">
        <v>649</v>
      </c>
      <c r="G231" s="246"/>
      <c r="H231" s="247" t="s">
        <v>1</v>
      </c>
      <c r="I231" s="249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140</v>
      </c>
      <c r="AU231" s="254" t="s">
        <v>86</v>
      </c>
      <c r="AV231" s="14" t="s">
        <v>84</v>
      </c>
      <c r="AW231" s="14" t="s">
        <v>32</v>
      </c>
      <c r="AX231" s="14" t="s">
        <v>76</v>
      </c>
      <c r="AY231" s="254" t="s">
        <v>131</v>
      </c>
    </row>
    <row r="232" s="13" customFormat="1">
      <c r="A232" s="13"/>
      <c r="B232" s="233"/>
      <c r="C232" s="234"/>
      <c r="D232" s="235" t="s">
        <v>140</v>
      </c>
      <c r="E232" s="236" t="s">
        <v>1</v>
      </c>
      <c r="F232" s="237" t="s">
        <v>945</v>
      </c>
      <c r="G232" s="234"/>
      <c r="H232" s="238">
        <v>3.8980000000000001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140</v>
      </c>
      <c r="AU232" s="244" t="s">
        <v>86</v>
      </c>
      <c r="AV232" s="13" t="s">
        <v>86</v>
      </c>
      <c r="AW232" s="13" t="s">
        <v>32</v>
      </c>
      <c r="AX232" s="13" t="s">
        <v>76</v>
      </c>
      <c r="AY232" s="244" t="s">
        <v>131</v>
      </c>
    </row>
    <row r="233" s="14" customFormat="1">
      <c r="A233" s="14"/>
      <c r="B233" s="245"/>
      <c r="C233" s="246"/>
      <c r="D233" s="235" t="s">
        <v>140</v>
      </c>
      <c r="E233" s="247" t="s">
        <v>1</v>
      </c>
      <c r="F233" s="248" t="s">
        <v>651</v>
      </c>
      <c r="G233" s="246"/>
      <c r="H233" s="247" t="s">
        <v>1</v>
      </c>
      <c r="I233" s="249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140</v>
      </c>
      <c r="AU233" s="254" t="s">
        <v>86</v>
      </c>
      <c r="AV233" s="14" t="s">
        <v>84</v>
      </c>
      <c r="AW233" s="14" t="s">
        <v>32</v>
      </c>
      <c r="AX233" s="14" t="s">
        <v>76</v>
      </c>
      <c r="AY233" s="254" t="s">
        <v>131</v>
      </c>
    </row>
    <row r="234" s="13" customFormat="1">
      <c r="A234" s="13"/>
      <c r="B234" s="233"/>
      <c r="C234" s="234"/>
      <c r="D234" s="235" t="s">
        <v>140</v>
      </c>
      <c r="E234" s="236" t="s">
        <v>1</v>
      </c>
      <c r="F234" s="237" t="s">
        <v>946</v>
      </c>
      <c r="G234" s="234"/>
      <c r="H234" s="238">
        <v>13.045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140</v>
      </c>
      <c r="AU234" s="244" t="s">
        <v>86</v>
      </c>
      <c r="AV234" s="13" t="s">
        <v>86</v>
      </c>
      <c r="AW234" s="13" t="s">
        <v>32</v>
      </c>
      <c r="AX234" s="13" t="s">
        <v>76</v>
      </c>
      <c r="AY234" s="244" t="s">
        <v>131</v>
      </c>
    </row>
    <row r="235" s="15" customFormat="1">
      <c r="A235" s="15"/>
      <c r="B235" s="258"/>
      <c r="C235" s="259"/>
      <c r="D235" s="235" t="s">
        <v>140</v>
      </c>
      <c r="E235" s="260" t="s">
        <v>1</v>
      </c>
      <c r="F235" s="261" t="s">
        <v>246</v>
      </c>
      <c r="G235" s="259"/>
      <c r="H235" s="262">
        <v>16.943000000000001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140</v>
      </c>
      <c r="AU235" s="268" t="s">
        <v>86</v>
      </c>
      <c r="AV235" s="15" t="s">
        <v>146</v>
      </c>
      <c r="AW235" s="15" t="s">
        <v>32</v>
      </c>
      <c r="AX235" s="15" t="s">
        <v>84</v>
      </c>
      <c r="AY235" s="268" t="s">
        <v>131</v>
      </c>
    </row>
    <row r="236" s="12" customFormat="1" ht="22.8" customHeight="1">
      <c r="A236" s="12"/>
      <c r="B236" s="203"/>
      <c r="C236" s="204"/>
      <c r="D236" s="205" t="s">
        <v>75</v>
      </c>
      <c r="E236" s="217" t="s">
        <v>141</v>
      </c>
      <c r="F236" s="217" t="s">
        <v>947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SUM(P237:P241)</f>
        <v>0</v>
      </c>
      <c r="Q236" s="211"/>
      <c r="R236" s="212">
        <f>SUM(R237:R241)</f>
        <v>7.0160400000000003</v>
      </c>
      <c r="S236" s="211"/>
      <c r="T236" s="213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84</v>
      </c>
      <c r="AY236" s="214" t="s">
        <v>131</v>
      </c>
      <c r="BK236" s="216">
        <f>SUM(BK237:BK241)</f>
        <v>0</v>
      </c>
    </row>
    <row r="237" s="2" customFormat="1" ht="33" customHeight="1">
      <c r="A237" s="38"/>
      <c r="B237" s="39"/>
      <c r="C237" s="219" t="s">
        <v>400</v>
      </c>
      <c r="D237" s="219" t="s">
        <v>134</v>
      </c>
      <c r="E237" s="220" t="s">
        <v>948</v>
      </c>
      <c r="F237" s="221" t="s">
        <v>949</v>
      </c>
      <c r="G237" s="222" t="s">
        <v>383</v>
      </c>
      <c r="H237" s="223">
        <v>12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0.24127000000000001</v>
      </c>
      <c r="R237" s="229">
        <f>Q237*H237</f>
        <v>2.8952400000000003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146</v>
      </c>
      <c r="AT237" s="231" t="s">
        <v>134</v>
      </c>
      <c r="AU237" s="231" t="s">
        <v>86</v>
      </c>
      <c r="AY237" s="17" t="s">
        <v>131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146</v>
      </c>
      <c r="BM237" s="231" t="s">
        <v>950</v>
      </c>
    </row>
    <row r="238" s="13" customFormat="1">
      <c r="A238" s="13"/>
      <c r="B238" s="233"/>
      <c r="C238" s="234"/>
      <c r="D238" s="235" t="s">
        <v>140</v>
      </c>
      <c r="E238" s="236" t="s">
        <v>1</v>
      </c>
      <c r="F238" s="237" t="s">
        <v>8</v>
      </c>
      <c r="G238" s="234"/>
      <c r="H238" s="238">
        <v>12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140</v>
      </c>
      <c r="AU238" s="244" t="s">
        <v>86</v>
      </c>
      <c r="AV238" s="13" t="s">
        <v>86</v>
      </c>
      <c r="AW238" s="13" t="s">
        <v>32</v>
      </c>
      <c r="AX238" s="13" t="s">
        <v>84</v>
      </c>
      <c r="AY238" s="244" t="s">
        <v>131</v>
      </c>
    </row>
    <row r="239" s="2" customFormat="1" ht="24.15" customHeight="1">
      <c r="A239" s="38"/>
      <c r="B239" s="39"/>
      <c r="C239" s="269" t="s">
        <v>405</v>
      </c>
      <c r="D239" s="269" t="s">
        <v>449</v>
      </c>
      <c r="E239" s="270" t="s">
        <v>951</v>
      </c>
      <c r="F239" s="271" t="s">
        <v>952</v>
      </c>
      <c r="G239" s="272" t="s">
        <v>287</v>
      </c>
      <c r="H239" s="273">
        <v>121.2</v>
      </c>
      <c r="I239" s="274"/>
      <c r="J239" s="275">
        <f>ROUND(I239*H239,2)</f>
        <v>0</v>
      </c>
      <c r="K239" s="276"/>
      <c r="L239" s="277"/>
      <c r="M239" s="278" t="s">
        <v>1</v>
      </c>
      <c r="N239" s="279" t="s">
        <v>41</v>
      </c>
      <c r="O239" s="91"/>
      <c r="P239" s="229">
        <f>O239*H239</f>
        <v>0</v>
      </c>
      <c r="Q239" s="229">
        <v>0.034000000000000002</v>
      </c>
      <c r="R239" s="229">
        <f>Q239*H239</f>
        <v>4.1208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155</v>
      </c>
      <c r="AT239" s="231" t="s">
        <v>449</v>
      </c>
      <c r="AU239" s="231" t="s">
        <v>86</v>
      </c>
      <c r="AY239" s="17" t="s">
        <v>131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146</v>
      </c>
      <c r="BM239" s="231" t="s">
        <v>953</v>
      </c>
    </row>
    <row r="240" s="13" customFormat="1">
      <c r="A240" s="13"/>
      <c r="B240" s="233"/>
      <c r="C240" s="234"/>
      <c r="D240" s="235" t="s">
        <v>140</v>
      </c>
      <c r="E240" s="236" t="s">
        <v>1</v>
      </c>
      <c r="F240" s="237" t="s">
        <v>954</v>
      </c>
      <c r="G240" s="234"/>
      <c r="H240" s="238">
        <v>120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140</v>
      </c>
      <c r="AU240" s="244" t="s">
        <v>86</v>
      </c>
      <c r="AV240" s="13" t="s">
        <v>86</v>
      </c>
      <c r="AW240" s="13" t="s">
        <v>32</v>
      </c>
      <c r="AX240" s="13" t="s">
        <v>84</v>
      </c>
      <c r="AY240" s="244" t="s">
        <v>131</v>
      </c>
    </row>
    <row r="241" s="13" customFormat="1">
      <c r="A241" s="13"/>
      <c r="B241" s="233"/>
      <c r="C241" s="234"/>
      <c r="D241" s="235" t="s">
        <v>140</v>
      </c>
      <c r="E241" s="234"/>
      <c r="F241" s="237" t="s">
        <v>955</v>
      </c>
      <c r="G241" s="234"/>
      <c r="H241" s="238">
        <v>121.2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140</v>
      </c>
      <c r="AU241" s="244" t="s">
        <v>86</v>
      </c>
      <c r="AV241" s="13" t="s">
        <v>86</v>
      </c>
      <c r="AW241" s="13" t="s">
        <v>4</v>
      </c>
      <c r="AX241" s="13" t="s">
        <v>84</v>
      </c>
      <c r="AY241" s="244" t="s">
        <v>131</v>
      </c>
    </row>
    <row r="242" s="12" customFormat="1" ht="22.8" customHeight="1">
      <c r="A242" s="12"/>
      <c r="B242" s="203"/>
      <c r="C242" s="204"/>
      <c r="D242" s="205" t="s">
        <v>75</v>
      </c>
      <c r="E242" s="217" t="s">
        <v>130</v>
      </c>
      <c r="F242" s="217" t="s">
        <v>674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SUM(P243:P291)</f>
        <v>0</v>
      </c>
      <c r="Q242" s="211"/>
      <c r="R242" s="212">
        <f>SUM(R243:R291)</f>
        <v>285.02114492999999</v>
      </c>
      <c r="S242" s="211"/>
      <c r="T242" s="213">
        <f>SUM(T243:T291)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84</v>
      </c>
      <c r="AT242" s="215" t="s">
        <v>75</v>
      </c>
      <c r="AU242" s="215" t="s">
        <v>84</v>
      </c>
      <c r="AY242" s="214" t="s">
        <v>131</v>
      </c>
      <c r="BK242" s="216">
        <f>SUM(BK243:BK291)</f>
        <v>0</v>
      </c>
    </row>
    <row r="243" s="2" customFormat="1" ht="33" customHeight="1">
      <c r="A243" s="38"/>
      <c r="B243" s="39"/>
      <c r="C243" s="219" t="s">
        <v>410</v>
      </c>
      <c r="D243" s="219" t="s">
        <v>134</v>
      </c>
      <c r="E243" s="220" t="s">
        <v>676</v>
      </c>
      <c r="F243" s="221" t="s">
        <v>677</v>
      </c>
      <c r="G243" s="222" t="s">
        <v>258</v>
      </c>
      <c r="H243" s="223">
        <v>70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146</v>
      </c>
      <c r="AT243" s="231" t="s">
        <v>134</v>
      </c>
      <c r="AU243" s="231" t="s">
        <v>86</v>
      </c>
      <c r="AY243" s="17" t="s">
        <v>131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146</v>
      </c>
      <c r="BM243" s="231" t="s">
        <v>956</v>
      </c>
    </row>
    <row r="244" s="14" customFormat="1">
      <c r="A244" s="14"/>
      <c r="B244" s="245"/>
      <c r="C244" s="246"/>
      <c r="D244" s="235" t="s">
        <v>140</v>
      </c>
      <c r="E244" s="247" t="s">
        <v>1</v>
      </c>
      <c r="F244" s="248" t="s">
        <v>679</v>
      </c>
      <c r="G244" s="246"/>
      <c r="H244" s="247" t="s">
        <v>1</v>
      </c>
      <c r="I244" s="249"/>
      <c r="J244" s="246"/>
      <c r="K244" s="246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140</v>
      </c>
      <c r="AU244" s="254" t="s">
        <v>86</v>
      </c>
      <c r="AV244" s="14" t="s">
        <v>84</v>
      </c>
      <c r="AW244" s="14" t="s">
        <v>32</v>
      </c>
      <c r="AX244" s="14" t="s">
        <v>76</v>
      </c>
      <c r="AY244" s="254" t="s">
        <v>131</v>
      </c>
    </row>
    <row r="245" s="13" customFormat="1">
      <c r="A245" s="13"/>
      <c r="B245" s="233"/>
      <c r="C245" s="234"/>
      <c r="D245" s="235" t="s">
        <v>140</v>
      </c>
      <c r="E245" s="236" t="s">
        <v>1</v>
      </c>
      <c r="F245" s="237" t="s">
        <v>957</v>
      </c>
      <c r="G245" s="234"/>
      <c r="H245" s="238">
        <v>70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140</v>
      </c>
      <c r="AU245" s="244" t="s">
        <v>86</v>
      </c>
      <c r="AV245" s="13" t="s">
        <v>86</v>
      </c>
      <c r="AW245" s="13" t="s">
        <v>32</v>
      </c>
      <c r="AX245" s="13" t="s">
        <v>84</v>
      </c>
      <c r="AY245" s="244" t="s">
        <v>131</v>
      </c>
    </row>
    <row r="246" s="2" customFormat="1" ht="33" customHeight="1">
      <c r="A246" s="38"/>
      <c r="B246" s="39"/>
      <c r="C246" s="219" t="s">
        <v>415</v>
      </c>
      <c r="D246" s="219" t="s">
        <v>134</v>
      </c>
      <c r="E246" s="220" t="s">
        <v>689</v>
      </c>
      <c r="F246" s="221" t="s">
        <v>690</v>
      </c>
      <c r="G246" s="222" t="s">
        <v>258</v>
      </c>
      <c r="H246" s="223">
        <v>52.5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146</v>
      </c>
      <c r="AT246" s="231" t="s">
        <v>134</v>
      </c>
      <c r="AU246" s="231" t="s">
        <v>86</v>
      </c>
      <c r="AY246" s="17" t="s">
        <v>131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146</v>
      </c>
      <c r="BM246" s="231" t="s">
        <v>958</v>
      </c>
    </row>
    <row r="247" s="14" customFormat="1">
      <c r="A247" s="14"/>
      <c r="B247" s="245"/>
      <c r="C247" s="246"/>
      <c r="D247" s="235" t="s">
        <v>140</v>
      </c>
      <c r="E247" s="247" t="s">
        <v>1</v>
      </c>
      <c r="F247" s="248" t="s">
        <v>692</v>
      </c>
      <c r="G247" s="246"/>
      <c r="H247" s="247" t="s">
        <v>1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140</v>
      </c>
      <c r="AU247" s="254" t="s">
        <v>86</v>
      </c>
      <c r="AV247" s="14" t="s">
        <v>84</v>
      </c>
      <c r="AW247" s="14" t="s">
        <v>32</v>
      </c>
      <c r="AX247" s="14" t="s">
        <v>76</v>
      </c>
      <c r="AY247" s="254" t="s">
        <v>131</v>
      </c>
    </row>
    <row r="248" s="13" customFormat="1">
      <c r="A248" s="13"/>
      <c r="B248" s="233"/>
      <c r="C248" s="234"/>
      <c r="D248" s="235" t="s">
        <v>140</v>
      </c>
      <c r="E248" s="236" t="s">
        <v>1</v>
      </c>
      <c r="F248" s="237" t="s">
        <v>959</v>
      </c>
      <c r="G248" s="234"/>
      <c r="H248" s="238">
        <v>52.5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140</v>
      </c>
      <c r="AU248" s="244" t="s">
        <v>86</v>
      </c>
      <c r="AV248" s="13" t="s">
        <v>86</v>
      </c>
      <c r="AW248" s="13" t="s">
        <v>32</v>
      </c>
      <c r="AX248" s="13" t="s">
        <v>84</v>
      </c>
      <c r="AY248" s="244" t="s">
        <v>131</v>
      </c>
    </row>
    <row r="249" s="2" customFormat="1" ht="33" customHeight="1">
      <c r="A249" s="38"/>
      <c r="B249" s="39"/>
      <c r="C249" s="219" t="s">
        <v>420</v>
      </c>
      <c r="D249" s="219" t="s">
        <v>134</v>
      </c>
      <c r="E249" s="220" t="s">
        <v>695</v>
      </c>
      <c r="F249" s="221" t="s">
        <v>696</v>
      </c>
      <c r="G249" s="222" t="s">
        <v>258</v>
      </c>
      <c r="H249" s="223">
        <v>15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146</v>
      </c>
      <c r="AT249" s="231" t="s">
        <v>134</v>
      </c>
      <c r="AU249" s="231" t="s">
        <v>86</v>
      </c>
      <c r="AY249" s="17" t="s">
        <v>131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146</v>
      </c>
      <c r="BM249" s="231" t="s">
        <v>960</v>
      </c>
    </row>
    <row r="250" s="14" customFormat="1">
      <c r="A250" s="14"/>
      <c r="B250" s="245"/>
      <c r="C250" s="246"/>
      <c r="D250" s="235" t="s">
        <v>140</v>
      </c>
      <c r="E250" s="247" t="s">
        <v>1</v>
      </c>
      <c r="F250" s="248" t="s">
        <v>961</v>
      </c>
      <c r="G250" s="246"/>
      <c r="H250" s="247" t="s">
        <v>1</v>
      </c>
      <c r="I250" s="249"/>
      <c r="J250" s="246"/>
      <c r="K250" s="246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140</v>
      </c>
      <c r="AU250" s="254" t="s">
        <v>86</v>
      </c>
      <c r="AV250" s="14" t="s">
        <v>84</v>
      </c>
      <c r="AW250" s="14" t="s">
        <v>32</v>
      </c>
      <c r="AX250" s="14" t="s">
        <v>76</v>
      </c>
      <c r="AY250" s="254" t="s">
        <v>131</v>
      </c>
    </row>
    <row r="251" s="13" customFormat="1">
      <c r="A251" s="13"/>
      <c r="B251" s="233"/>
      <c r="C251" s="234"/>
      <c r="D251" s="235" t="s">
        <v>140</v>
      </c>
      <c r="E251" s="236" t="s">
        <v>1</v>
      </c>
      <c r="F251" s="237" t="s">
        <v>301</v>
      </c>
      <c r="G251" s="234"/>
      <c r="H251" s="238">
        <v>15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140</v>
      </c>
      <c r="AU251" s="244" t="s">
        <v>86</v>
      </c>
      <c r="AV251" s="13" t="s">
        <v>86</v>
      </c>
      <c r="AW251" s="13" t="s">
        <v>32</v>
      </c>
      <c r="AX251" s="13" t="s">
        <v>84</v>
      </c>
      <c r="AY251" s="244" t="s">
        <v>131</v>
      </c>
    </row>
    <row r="252" s="2" customFormat="1" ht="33" customHeight="1">
      <c r="A252" s="38"/>
      <c r="B252" s="39"/>
      <c r="C252" s="219" t="s">
        <v>424</v>
      </c>
      <c r="D252" s="219" t="s">
        <v>134</v>
      </c>
      <c r="E252" s="220" t="s">
        <v>700</v>
      </c>
      <c r="F252" s="221" t="s">
        <v>701</v>
      </c>
      <c r="G252" s="222" t="s">
        <v>258</v>
      </c>
      <c r="H252" s="223">
        <v>65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146</v>
      </c>
      <c r="AT252" s="231" t="s">
        <v>134</v>
      </c>
      <c r="AU252" s="231" t="s">
        <v>86</v>
      </c>
      <c r="AY252" s="17" t="s">
        <v>131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146</v>
      </c>
      <c r="BM252" s="231" t="s">
        <v>962</v>
      </c>
    </row>
    <row r="253" s="14" customFormat="1">
      <c r="A253" s="14"/>
      <c r="B253" s="245"/>
      <c r="C253" s="246"/>
      <c r="D253" s="235" t="s">
        <v>140</v>
      </c>
      <c r="E253" s="247" t="s">
        <v>1</v>
      </c>
      <c r="F253" s="248" t="s">
        <v>703</v>
      </c>
      <c r="G253" s="246"/>
      <c r="H253" s="247" t="s">
        <v>1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140</v>
      </c>
      <c r="AU253" s="254" t="s">
        <v>86</v>
      </c>
      <c r="AV253" s="14" t="s">
        <v>84</v>
      </c>
      <c r="AW253" s="14" t="s">
        <v>32</v>
      </c>
      <c r="AX253" s="14" t="s">
        <v>76</v>
      </c>
      <c r="AY253" s="254" t="s">
        <v>131</v>
      </c>
    </row>
    <row r="254" s="13" customFormat="1">
      <c r="A254" s="13"/>
      <c r="B254" s="233"/>
      <c r="C254" s="234"/>
      <c r="D254" s="235" t="s">
        <v>140</v>
      </c>
      <c r="E254" s="236" t="s">
        <v>1</v>
      </c>
      <c r="F254" s="237" t="s">
        <v>963</v>
      </c>
      <c r="G254" s="234"/>
      <c r="H254" s="238">
        <v>65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140</v>
      </c>
      <c r="AU254" s="244" t="s">
        <v>86</v>
      </c>
      <c r="AV254" s="13" t="s">
        <v>86</v>
      </c>
      <c r="AW254" s="13" t="s">
        <v>32</v>
      </c>
      <c r="AX254" s="13" t="s">
        <v>84</v>
      </c>
      <c r="AY254" s="244" t="s">
        <v>131</v>
      </c>
    </row>
    <row r="255" s="2" customFormat="1" ht="33" customHeight="1">
      <c r="A255" s="38"/>
      <c r="B255" s="39"/>
      <c r="C255" s="219" t="s">
        <v>429</v>
      </c>
      <c r="D255" s="219" t="s">
        <v>134</v>
      </c>
      <c r="E255" s="220" t="s">
        <v>705</v>
      </c>
      <c r="F255" s="221" t="s">
        <v>706</v>
      </c>
      <c r="G255" s="222" t="s">
        <v>258</v>
      </c>
      <c r="H255" s="223">
        <v>330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146</v>
      </c>
      <c r="AT255" s="231" t="s">
        <v>134</v>
      </c>
      <c r="AU255" s="231" t="s">
        <v>86</v>
      </c>
      <c r="AY255" s="17" t="s">
        <v>131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146</v>
      </c>
      <c r="BM255" s="231" t="s">
        <v>964</v>
      </c>
    </row>
    <row r="256" s="14" customFormat="1">
      <c r="A256" s="14"/>
      <c r="B256" s="245"/>
      <c r="C256" s="246"/>
      <c r="D256" s="235" t="s">
        <v>140</v>
      </c>
      <c r="E256" s="247" t="s">
        <v>1</v>
      </c>
      <c r="F256" s="248" t="s">
        <v>703</v>
      </c>
      <c r="G256" s="246"/>
      <c r="H256" s="247" t="s">
        <v>1</v>
      </c>
      <c r="I256" s="249"/>
      <c r="J256" s="246"/>
      <c r="K256" s="246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140</v>
      </c>
      <c r="AU256" s="254" t="s">
        <v>86</v>
      </c>
      <c r="AV256" s="14" t="s">
        <v>84</v>
      </c>
      <c r="AW256" s="14" t="s">
        <v>32</v>
      </c>
      <c r="AX256" s="14" t="s">
        <v>76</v>
      </c>
      <c r="AY256" s="254" t="s">
        <v>131</v>
      </c>
    </row>
    <row r="257" s="13" customFormat="1">
      <c r="A257" s="13"/>
      <c r="B257" s="233"/>
      <c r="C257" s="234"/>
      <c r="D257" s="235" t="s">
        <v>140</v>
      </c>
      <c r="E257" s="236" t="s">
        <v>1</v>
      </c>
      <c r="F257" s="237" t="s">
        <v>965</v>
      </c>
      <c r="G257" s="234"/>
      <c r="H257" s="238">
        <v>330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140</v>
      </c>
      <c r="AU257" s="244" t="s">
        <v>86</v>
      </c>
      <c r="AV257" s="13" t="s">
        <v>86</v>
      </c>
      <c r="AW257" s="13" t="s">
        <v>32</v>
      </c>
      <c r="AX257" s="13" t="s">
        <v>84</v>
      </c>
      <c r="AY257" s="244" t="s">
        <v>131</v>
      </c>
    </row>
    <row r="258" s="2" customFormat="1" ht="37.8" customHeight="1">
      <c r="A258" s="38"/>
      <c r="B258" s="39"/>
      <c r="C258" s="219" t="s">
        <v>433</v>
      </c>
      <c r="D258" s="219" t="s">
        <v>134</v>
      </c>
      <c r="E258" s="220" t="s">
        <v>966</v>
      </c>
      <c r="F258" s="221" t="s">
        <v>967</v>
      </c>
      <c r="G258" s="222" t="s">
        <v>258</v>
      </c>
      <c r="H258" s="223">
        <v>15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146</v>
      </c>
      <c r="AT258" s="231" t="s">
        <v>134</v>
      </c>
      <c r="AU258" s="231" t="s">
        <v>86</v>
      </c>
      <c r="AY258" s="17" t="s">
        <v>131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146</v>
      </c>
      <c r="BM258" s="231" t="s">
        <v>968</v>
      </c>
    </row>
    <row r="259" s="13" customFormat="1">
      <c r="A259" s="13"/>
      <c r="B259" s="233"/>
      <c r="C259" s="234"/>
      <c r="D259" s="235" t="s">
        <v>140</v>
      </c>
      <c r="E259" s="236" t="s">
        <v>1</v>
      </c>
      <c r="F259" s="237" t="s">
        <v>301</v>
      </c>
      <c r="G259" s="234"/>
      <c r="H259" s="238">
        <v>15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140</v>
      </c>
      <c r="AU259" s="244" t="s">
        <v>86</v>
      </c>
      <c r="AV259" s="13" t="s">
        <v>86</v>
      </c>
      <c r="AW259" s="13" t="s">
        <v>32</v>
      </c>
      <c r="AX259" s="13" t="s">
        <v>84</v>
      </c>
      <c r="AY259" s="244" t="s">
        <v>131</v>
      </c>
    </row>
    <row r="260" s="2" customFormat="1" ht="37.8" customHeight="1">
      <c r="A260" s="38"/>
      <c r="B260" s="39"/>
      <c r="C260" s="219" t="s">
        <v>438</v>
      </c>
      <c r="D260" s="219" t="s">
        <v>134</v>
      </c>
      <c r="E260" s="220" t="s">
        <v>969</v>
      </c>
      <c r="F260" s="221" t="s">
        <v>970</v>
      </c>
      <c r="G260" s="222" t="s">
        <v>258</v>
      </c>
      <c r="H260" s="223">
        <v>15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41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146</v>
      </c>
      <c r="AT260" s="231" t="s">
        <v>134</v>
      </c>
      <c r="AU260" s="231" t="s">
        <v>86</v>
      </c>
      <c r="AY260" s="17" t="s">
        <v>131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146</v>
      </c>
      <c r="BM260" s="231" t="s">
        <v>971</v>
      </c>
    </row>
    <row r="261" s="13" customFormat="1">
      <c r="A261" s="13"/>
      <c r="B261" s="233"/>
      <c r="C261" s="234"/>
      <c r="D261" s="235" t="s">
        <v>140</v>
      </c>
      <c r="E261" s="236" t="s">
        <v>1</v>
      </c>
      <c r="F261" s="237" t="s">
        <v>301</v>
      </c>
      <c r="G261" s="234"/>
      <c r="H261" s="238">
        <v>15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140</v>
      </c>
      <c r="AU261" s="244" t="s">
        <v>86</v>
      </c>
      <c r="AV261" s="13" t="s">
        <v>86</v>
      </c>
      <c r="AW261" s="13" t="s">
        <v>32</v>
      </c>
      <c r="AX261" s="13" t="s">
        <v>84</v>
      </c>
      <c r="AY261" s="244" t="s">
        <v>131</v>
      </c>
    </row>
    <row r="262" s="2" customFormat="1" ht="37.8" customHeight="1">
      <c r="A262" s="38"/>
      <c r="B262" s="39"/>
      <c r="C262" s="219" t="s">
        <v>443</v>
      </c>
      <c r="D262" s="219" t="s">
        <v>134</v>
      </c>
      <c r="E262" s="220" t="s">
        <v>710</v>
      </c>
      <c r="F262" s="221" t="s">
        <v>711</v>
      </c>
      <c r="G262" s="222" t="s">
        <v>258</v>
      </c>
      <c r="H262" s="223">
        <v>15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41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146</v>
      </c>
      <c r="AT262" s="231" t="s">
        <v>134</v>
      </c>
      <c r="AU262" s="231" t="s">
        <v>86</v>
      </c>
      <c r="AY262" s="17" t="s">
        <v>131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146</v>
      </c>
      <c r="BM262" s="231" t="s">
        <v>972</v>
      </c>
    </row>
    <row r="263" s="13" customFormat="1">
      <c r="A263" s="13"/>
      <c r="B263" s="233"/>
      <c r="C263" s="234"/>
      <c r="D263" s="235" t="s">
        <v>140</v>
      </c>
      <c r="E263" s="236" t="s">
        <v>1</v>
      </c>
      <c r="F263" s="237" t="s">
        <v>301</v>
      </c>
      <c r="G263" s="234"/>
      <c r="H263" s="238">
        <v>15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140</v>
      </c>
      <c r="AU263" s="244" t="s">
        <v>86</v>
      </c>
      <c r="AV263" s="13" t="s">
        <v>86</v>
      </c>
      <c r="AW263" s="13" t="s">
        <v>32</v>
      </c>
      <c r="AX263" s="13" t="s">
        <v>84</v>
      </c>
      <c r="AY263" s="244" t="s">
        <v>131</v>
      </c>
    </row>
    <row r="264" s="2" customFormat="1" ht="24.15" customHeight="1">
      <c r="A264" s="38"/>
      <c r="B264" s="39"/>
      <c r="C264" s="219" t="s">
        <v>448</v>
      </c>
      <c r="D264" s="219" t="s">
        <v>134</v>
      </c>
      <c r="E264" s="220" t="s">
        <v>715</v>
      </c>
      <c r="F264" s="221" t="s">
        <v>716</v>
      </c>
      <c r="G264" s="222" t="s">
        <v>253</v>
      </c>
      <c r="H264" s="223">
        <v>0.0089999999999999993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1.06277</v>
      </c>
      <c r="R264" s="229">
        <f>Q264*H264</f>
        <v>0.0095649299999999993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146</v>
      </c>
      <c r="AT264" s="231" t="s">
        <v>134</v>
      </c>
      <c r="AU264" s="231" t="s">
        <v>86</v>
      </c>
      <c r="AY264" s="17" t="s">
        <v>131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146</v>
      </c>
      <c r="BM264" s="231" t="s">
        <v>973</v>
      </c>
    </row>
    <row r="265" s="14" customFormat="1">
      <c r="A265" s="14"/>
      <c r="B265" s="245"/>
      <c r="C265" s="246"/>
      <c r="D265" s="235" t="s">
        <v>140</v>
      </c>
      <c r="E265" s="247" t="s">
        <v>1</v>
      </c>
      <c r="F265" s="248" t="s">
        <v>713</v>
      </c>
      <c r="G265" s="246"/>
      <c r="H265" s="247" t="s">
        <v>1</v>
      </c>
      <c r="I265" s="249"/>
      <c r="J265" s="246"/>
      <c r="K265" s="246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140</v>
      </c>
      <c r="AU265" s="254" t="s">
        <v>86</v>
      </c>
      <c r="AV265" s="14" t="s">
        <v>84</v>
      </c>
      <c r="AW265" s="14" t="s">
        <v>32</v>
      </c>
      <c r="AX265" s="14" t="s">
        <v>76</v>
      </c>
      <c r="AY265" s="254" t="s">
        <v>131</v>
      </c>
    </row>
    <row r="266" s="13" customFormat="1">
      <c r="A266" s="13"/>
      <c r="B266" s="233"/>
      <c r="C266" s="234"/>
      <c r="D266" s="235" t="s">
        <v>140</v>
      </c>
      <c r="E266" s="236" t="s">
        <v>1</v>
      </c>
      <c r="F266" s="237" t="s">
        <v>974</v>
      </c>
      <c r="G266" s="234"/>
      <c r="H266" s="238">
        <v>0.0089999999999999993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140</v>
      </c>
      <c r="AU266" s="244" t="s">
        <v>86</v>
      </c>
      <c r="AV266" s="13" t="s">
        <v>86</v>
      </c>
      <c r="AW266" s="13" t="s">
        <v>32</v>
      </c>
      <c r="AX266" s="13" t="s">
        <v>84</v>
      </c>
      <c r="AY266" s="244" t="s">
        <v>131</v>
      </c>
    </row>
    <row r="267" s="2" customFormat="1" ht="24.15" customHeight="1">
      <c r="A267" s="38"/>
      <c r="B267" s="39"/>
      <c r="C267" s="219" t="s">
        <v>457</v>
      </c>
      <c r="D267" s="219" t="s">
        <v>134</v>
      </c>
      <c r="E267" s="220" t="s">
        <v>975</v>
      </c>
      <c r="F267" s="221" t="s">
        <v>976</v>
      </c>
      <c r="G267" s="222" t="s">
        <v>258</v>
      </c>
      <c r="H267" s="223">
        <v>15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146</v>
      </c>
      <c r="AT267" s="231" t="s">
        <v>134</v>
      </c>
      <c r="AU267" s="231" t="s">
        <v>86</v>
      </c>
      <c r="AY267" s="17" t="s">
        <v>131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146</v>
      </c>
      <c r="BM267" s="231" t="s">
        <v>977</v>
      </c>
    </row>
    <row r="268" s="13" customFormat="1">
      <c r="A268" s="13"/>
      <c r="B268" s="233"/>
      <c r="C268" s="234"/>
      <c r="D268" s="235" t="s">
        <v>140</v>
      </c>
      <c r="E268" s="236" t="s">
        <v>1</v>
      </c>
      <c r="F268" s="237" t="s">
        <v>301</v>
      </c>
      <c r="G268" s="234"/>
      <c r="H268" s="238">
        <v>15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140</v>
      </c>
      <c r="AU268" s="244" t="s">
        <v>86</v>
      </c>
      <c r="AV268" s="13" t="s">
        <v>86</v>
      </c>
      <c r="AW268" s="13" t="s">
        <v>32</v>
      </c>
      <c r="AX268" s="13" t="s">
        <v>84</v>
      </c>
      <c r="AY268" s="244" t="s">
        <v>131</v>
      </c>
    </row>
    <row r="269" s="2" customFormat="1" ht="24.15" customHeight="1">
      <c r="A269" s="38"/>
      <c r="B269" s="39"/>
      <c r="C269" s="219" t="s">
        <v>461</v>
      </c>
      <c r="D269" s="219" t="s">
        <v>134</v>
      </c>
      <c r="E269" s="220" t="s">
        <v>720</v>
      </c>
      <c r="F269" s="221" t="s">
        <v>721</v>
      </c>
      <c r="G269" s="222" t="s">
        <v>258</v>
      </c>
      <c r="H269" s="223">
        <v>60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146</v>
      </c>
      <c r="AT269" s="231" t="s">
        <v>134</v>
      </c>
      <c r="AU269" s="231" t="s">
        <v>86</v>
      </c>
      <c r="AY269" s="17" t="s">
        <v>131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146</v>
      </c>
      <c r="BM269" s="231" t="s">
        <v>978</v>
      </c>
    </row>
    <row r="270" s="14" customFormat="1">
      <c r="A270" s="14"/>
      <c r="B270" s="245"/>
      <c r="C270" s="246"/>
      <c r="D270" s="235" t="s">
        <v>140</v>
      </c>
      <c r="E270" s="247" t="s">
        <v>1</v>
      </c>
      <c r="F270" s="248" t="s">
        <v>724</v>
      </c>
      <c r="G270" s="246"/>
      <c r="H270" s="247" t="s">
        <v>1</v>
      </c>
      <c r="I270" s="249"/>
      <c r="J270" s="246"/>
      <c r="K270" s="246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140</v>
      </c>
      <c r="AU270" s="254" t="s">
        <v>86</v>
      </c>
      <c r="AV270" s="14" t="s">
        <v>84</v>
      </c>
      <c r="AW270" s="14" t="s">
        <v>32</v>
      </c>
      <c r="AX270" s="14" t="s">
        <v>76</v>
      </c>
      <c r="AY270" s="254" t="s">
        <v>131</v>
      </c>
    </row>
    <row r="271" s="13" customFormat="1">
      <c r="A271" s="13"/>
      <c r="B271" s="233"/>
      <c r="C271" s="234"/>
      <c r="D271" s="235" t="s">
        <v>140</v>
      </c>
      <c r="E271" s="236" t="s">
        <v>1</v>
      </c>
      <c r="F271" s="237" t="s">
        <v>438</v>
      </c>
      <c r="G271" s="234"/>
      <c r="H271" s="238">
        <v>45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140</v>
      </c>
      <c r="AU271" s="244" t="s">
        <v>86</v>
      </c>
      <c r="AV271" s="13" t="s">
        <v>86</v>
      </c>
      <c r="AW271" s="13" t="s">
        <v>32</v>
      </c>
      <c r="AX271" s="13" t="s">
        <v>76</v>
      </c>
      <c r="AY271" s="244" t="s">
        <v>131</v>
      </c>
    </row>
    <row r="272" s="14" customFormat="1">
      <c r="A272" s="14"/>
      <c r="B272" s="245"/>
      <c r="C272" s="246"/>
      <c r="D272" s="235" t="s">
        <v>140</v>
      </c>
      <c r="E272" s="247" t="s">
        <v>1</v>
      </c>
      <c r="F272" s="248" t="s">
        <v>979</v>
      </c>
      <c r="G272" s="246"/>
      <c r="H272" s="247" t="s">
        <v>1</v>
      </c>
      <c r="I272" s="249"/>
      <c r="J272" s="246"/>
      <c r="K272" s="246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140</v>
      </c>
      <c r="AU272" s="254" t="s">
        <v>86</v>
      </c>
      <c r="AV272" s="14" t="s">
        <v>84</v>
      </c>
      <c r="AW272" s="14" t="s">
        <v>32</v>
      </c>
      <c r="AX272" s="14" t="s">
        <v>76</v>
      </c>
      <c r="AY272" s="254" t="s">
        <v>131</v>
      </c>
    </row>
    <row r="273" s="13" customFormat="1">
      <c r="A273" s="13"/>
      <c r="B273" s="233"/>
      <c r="C273" s="234"/>
      <c r="D273" s="235" t="s">
        <v>140</v>
      </c>
      <c r="E273" s="236" t="s">
        <v>1</v>
      </c>
      <c r="F273" s="237" t="s">
        <v>301</v>
      </c>
      <c r="G273" s="234"/>
      <c r="H273" s="238">
        <v>15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140</v>
      </c>
      <c r="AU273" s="244" t="s">
        <v>86</v>
      </c>
      <c r="AV273" s="13" t="s">
        <v>86</v>
      </c>
      <c r="AW273" s="13" t="s">
        <v>32</v>
      </c>
      <c r="AX273" s="13" t="s">
        <v>76</v>
      </c>
      <c r="AY273" s="244" t="s">
        <v>131</v>
      </c>
    </row>
    <row r="274" s="15" customFormat="1">
      <c r="A274" s="15"/>
      <c r="B274" s="258"/>
      <c r="C274" s="259"/>
      <c r="D274" s="235" t="s">
        <v>140</v>
      </c>
      <c r="E274" s="260" t="s">
        <v>1</v>
      </c>
      <c r="F274" s="261" t="s">
        <v>246</v>
      </c>
      <c r="G274" s="259"/>
      <c r="H274" s="262">
        <v>60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140</v>
      </c>
      <c r="AU274" s="268" t="s">
        <v>86</v>
      </c>
      <c r="AV274" s="15" t="s">
        <v>146</v>
      </c>
      <c r="AW274" s="15" t="s">
        <v>32</v>
      </c>
      <c r="AX274" s="15" t="s">
        <v>84</v>
      </c>
      <c r="AY274" s="268" t="s">
        <v>131</v>
      </c>
    </row>
    <row r="275" s="2" customFormat="1" ht="44.25" customHeight="1">
      <c r="A275" s="38"/>
      <c r="B275" s="39"/>
      <c r="C275" s="219" t="s">
        <v>467</v>
      </c>
      <c r="D275" s="219" t="s">
        <v>134</v>
      </c>
      <c r="E275" s="220" t="s">
        <v>726</v>
      </c>
      <c r="F275" s="221" t="s">
        <v>727</v>
      </c>
      <c r="G275" s="222" t="s">
        <v>258</v>
      </c>
      <c r="H275" s="223">
        <v>60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146</v>
      </c>
      <c r="AT275" s="231" t="s">
        <v>134</v>
      </c>
      <c r="AU275" s="231" t="s">
        <v>86</v>
      </c>
      <c r="AY275" s="17" t="s">
        <v>131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146</v>
      </c>
      <c r="BM275" s="231" t="s">
        <v>980</v>
      </c>
    </row>
    <row r="276" s="13" customFormat="1">
      <c r="A276" s="13"/>
      <c r="B276" s="233"/>
      <c r="C276" s="234"/>
      <c r="D276" s="235" t="s">
        <v>140</v>
      </c>
      <c r="E276" s="236" t="s">
        <v>1</v>
      </c>
      <c r="F276" s="237" t="s">
        <v>513</v>
      </c>
      <c r="G276" s="234"/>
      <c r="H276" s="238">
        <v>60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140</v>
      </c>
      <c r="AU276" s="244" t="s">
        <v>86</v>
      </c>
      <c r="AV276" s="13" t="s">
        <v>86</v>
      </c>
      <c r="AW276" s="13" t="s">
        <v>32</v>
      </c>
      <c r="AX276" s="13" t="s">
        <v>84</v>
      </c>
      <c r="AY276" s="244" t="s">
        <v>131</v>
      </c>
    </row>
    <row r="277" s="2" customFormat="1" ht="78" customHeight="1">
      <c r="A277" s="38"/>
      <c r="B277" s="39"/>
      <c r="C277" s="219" t="s">
        <v>472</v>
      </c>
      <c r="D277" s="219" t="s">
        <v>134</v>
      </c>
      <c r="E277" s="220" t="s">
        <v>731</v>
      </c>
      <c r="F277" s="221" t="s">
        <v>732</v>
      </c>
      <c r="G277" s="222" t="s">
        <v>258</v>
      </c>
      <c r="H277" s="223">
        <v>50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0.089219999999999994</v>
      </c>
      <c r="R277" s="229">
        <f>Q277*H277</f>
        <v>4.4609999999999994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146</v>
      </c>
      <c r="AT277" s="231" t="s">
        <v>134</v>
      </c>
      <c r="AU277" s="231" t="s">
        <v>86</v>
      </c>
      <c r="AY277" s="17" t="s">
        <v>131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146</v>
      </c>
      <c r="BM277" s="231" t="s">
        <v>981</v>
      </c>
    </row>
    <row r="278" s="14" customFormat="1">
      <c r="A278" s="14"/>
      <c r="B278" s="245"/>
      <c r="C278" s="246"/>
      <c r="D278" s="235" t="s">
        <v>140</v>
      </c>
      <c r="E278" s="247" t="s">
        <v>1</v>
      </c>
      <c r="F278" s="248" t="s">
        <v>734</v>
      </c>
      <c r="G278" s="246"/>
      <c r="H278" s="247" t="s">
        <v>1</v>
      </c>
      <c r="I278" s="249"/>
      <c r="J278" s="246"/>
      <c r="K278" s="246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140</v>
      </c>
      <c r="AU278" s="254" t="s">
        <v>86</v>
      </c>
      <c r="AV278" s="14" t="s">
        <v>84</v>
      </c>
      <c r="AW278" s="14" t="s">
        <v>32</v>
      </c>
      <c r="AX278" s="14" t="s">
        <v>76</v>
      </c>
      <c r="AY278" s="254" t="s">
        <v>131</v>
      </c>
    </row>
    <row r="279" s="13" customFormat="1">
      <c r="A279" s="13"/>
      <c r="B279" s="233"/>
      <c r="C279" s="234"/>
      <c r="D279" s="235" t="s">
        <v>140</v>
      </c>
      <c r="E279" s="236" t="s">
        <v>1</v>
      </c>
      <c r="F279" s="237" t="s">
        <v>467</v>
      </c>
      <c r="G279" s="234"/>
      <c r="H279" s="238">
        <v>50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140</v>
      </c>
      <c r="AU279" s="244" t="s">
        <v>86</v>
      </c>
      <c r="AV279" s="13" t="s">
        <v>86</v>
      </c>
      <c r="AW279" s="13" t="s">
        <v>32</v>
      </c>
      <c r="AX279" s="13" t="s">
        <v>84</v>
      </c>
      <c r="AY279" s="244" t="s">
        <v>131</v>
      </c>
    </row>
    <row r="280" s="2" customFormat="1" ht="24.15" customHeight="1">
      <c r="A280" s="38"/>
      <c r="B280" s="39"/>
      <c r="C280" s="269" t="s">
        <v>476</v>
      </c>
      <c r="D280" s="269" t="s">
        <v>449</v>
      </c>
      <c r="E280" s="270" t="s">
        <v>736</v>
      </c>
      <c r="F280" s="271" t="s">
        <v>737</v>
      </c>
      <c r="G280" s="272" t="s">
        <v>258</v>
      </c>
      <c r="H280" s="273">
        <v>51.5</v>
      </c>
      <c r="I280" s="274"/>
      <c r="J280" s="275">
        <f>ROUND(I280*H280,2)</f>
        <v>0</v>
      </c>
      <c r="K280" s="276"/>
      <c r="L280" s="277"/>
      <c r="M280" s="278" t="s">
        <v>1</v>
      </c>
      <c r="N280" s="279" t="s">
        <v>41</v>
      </c>
      <c r="O280" s="91"/>
      <c r="P280" s="229">
        <f>O280*H280</f>
        <v>0</v>
      </c>
      <c r="Q280" s="229">
        <v>0.13200000000000001</v>
      </c>
      <c r="R280" s="229">
        <f>Q280*H280</f>
        <v>6.798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155</v>
      </c>
      <c r="AT280" s="231" t="s">
        <v>449</v>
      </c>
      <c r="AU280" s="231" t="s">
        <v>86</v>
      </c>
      <c r="AY280" s="17" t="s">
        <v>131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146</v>
      </c>
      <c r="BM280" s="231" t="s">
        <v>982</v>
      </c>
    </row>
    <row r="281" s="13" customFormat="1">
      <c r="A281" s="13"/>
      <c r="B281" s="233"/>
      <c r="C281" s="234"/>
      <c r="D281" s="235" t="s">
        <v>140</v>
      </c>
      <c r="E281" s="236" t="s">
        <v>1</v>
      </c>
      <c r="F281" s="237" t="s">
        <v>467</v>
      </c>
      <c r="G281" s="234"/>
      <c r="H281" s="238">
        <v>50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140</v>
      </c>
      <c r="AU281" s="244" t="s">
        <v>86</v>
      </c>
      <c r="AV281" s="13" t="s">
        <v>86</v>
      </c>
      <c r="AW281" s="13" t="s">
        <v>32</v>
      </c>
      <c r="AX281" s="13" t="s">
        <v>84</v>
      </c>
      <c r="AY281" s="244" t="s">
        <v>131</v>
      </c>
    </row>
    <row r="282" s="13" customFormat="1">
      <c r="A282" s="13"/>
      <c r="B282" s="233"/>
      <c r="C282" s="234"/>
      <c r="D282" s="235" t="s">
        <v>140</v>
      </c>
      <c r="E282" s="234"/>
      <c r="F282" s="237" t="s">
        <v>983</v>
      </c>
      <c r="G282" s="234"/>
      <c r="H282" s="238">
        <v>51.5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140</v>
      </c>
      <c r="AU282" s="244" t="s">
        <v>86</v>
      </c>
      <c r="AV282" s="13" t="s">
        <v>86</v>
      </c>
      <c r="AW282" s="13" t="s">
        <v>4</v>
      </c>
      <c r="AX282" s="13" t="s">
        <v>84</v>
      </c>
      <c r="AY282" s="244" t="s">
        <v>131</v>
      </c>
    </row>
    <row r="283" s="2" customFormat="1" ht="78" customHeight="1">
      <c r="A283" s="38"/>
      <c r="B283" s="39"/>
      <c r="C283" s="219" t="s">
        <v>482</v>
      </c>
      <c r="D283" s="219" t="s">
        <v>134</v>
      </c>
      <c r="E283" s="220" t="s">
        <v>741</v>
      </c>
      <c r="F283" s="221" t="s">
        <v>742</v>
      </c>
      <c r="G283" s="222" t="s">
        <v>258</v>
      </c>
      <c r="H283" s="223">
        <v>1020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0.090620000000000006</v>
      </c>
      <c r="R283" s="229">
        <f>Q283*H283</f>
        <v>92.432400000000001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146</v>
      </c>
      <c r="AT283" s="231" t="s">
        <v>134</v>
      </c>
      <c r="AU283" s="231" t="s">
        <v>86</v>
      </c>
      <c r="AY283" s="17" t="s">
        <v>131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146</v>
      </c>
      <c r="BM283" s="231" t="s">
        <v>984</v>
      </c>
    </row>
    <row r="284" s="14" customFormat="1">
      <c r="A284" s="14"/>
      <c r="B284" s="245"/>
      <c r="C284" s="246"/>
      <c r="D284" s="235" t="s">
        <v>140</v>
      </c>
      <c r="E284" s="247" t="s">
        <v>1</v>
      </c>
      <c r="F284" s="248" t="s">
        <v>744</v>
      </c>
      <c r="G284" s="246"/>
      <c r="H284" s="247" t="s">
        <v>1</v>
      </c>
      <c r="I284" s="249"/>
      <c r="J284" s="246"/>
      <c r="K284" s="246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140</v>
      </c>
      <c r="AU284" s="254" t="s">
        <v>86</v>
      </c>
      <c r="AV284" s="14" t="s">
        <v>84</v>
      </c>
      <c r="AW284" s="14" t="s">
        <v>32</v>
      </c>
      <c r="AX284" s="14" t="s">
        <v>76</v>
      </c>
      <c r="AY284" s="254" t="s">
        <v>131</v>
      </c>
    </row>
    <row r="285" s="13" customFormat="1">
      <c r="A285" s="13"/>
      <c r="B285" s="233"/>
      <c r="C285" s="234"/>
      <c r="D285" s="235" t="s">
        <v>140</v>
      </c>
      <c r="E285" s="236" t="s">
        <v>1</v>
      </c>
      <c r="F285" s="237" t="s">
        <v>985</v>
      </c>
      <c r="G285" s="234"/>
      <c r="H285" s="238">
        <v>1020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140</v>
      </c>
      <c r="AU285" s="244" t="s">
        <v>86</v>
      </c>
      <c r="AV285" s="13" t="s">
        <v>86</v>
      </c>
      <c r="AW285" s="13" t="s">
        <v>32</v>
      </c>
      <c r="AX285" s="13" t="s">
        <v>84</v>
      </c>
      <c r="AY285" s="244" t="s">
        <v>131</v>
      </c>
    </row>
    <row r="286" s="2" customFormat="1" ht="24.15" customHeight="1">
      <c r="A286" s="38"/>
      <c r="B286" s="39"/>
      <c r="C286" s="269" t="s">
        <v>487</v>
      </c>
      <c r="D286" s="269" t="s">
        <v>449</v>
      </c>
      <c r="E286" s="270" t="s">
        <v>748</v>
      </c>
      <c r="F286" s="271" t="s">
        <v>749</v>
      </c>
      <c r="G286" s="272" t="s">
        <v>258</v>
      </c>
      <c r="H286" s="273">
        <v>1028.1800000000001</v>
      </c>
      <c r="I286" s="274"/>
      <c r="J286" s="275">
        <f>ROUND(I286*H286,2)</f>
        <v>0</v>
      </c>
      <c r="K286" s="276"/>
      <c r="L286" s="277"/>
      <c r="M286" s="278" t="s">
        <v>1</v>
      </c>
      <c r="N286" s="279" t="s">
        <v>41</v>
      </c>
      <c r="O286" s="91"/>
      <c r="P286" s="229">
        <f>O286*H286</f>
        <v>0</v>
      </c>
      <c r="Q286" s="229">
        <v>0.17599999999999999</v>
      </c>
      <c r="R286" s="229">
        <f>Q286*H286</f>
        <v>180.95967999999999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155</v>
      </c>
      <c r="AT286" s="231" t="s">
        <v>449</v>
      </c>
      <c r="AU286" s="231" t="s">
        <v>86</v>
      </c>
      <c r="AY286" s="17" t="s">
        <v>131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146</v>
      </c>
      <c r="BM286" s="231" t="s">
        <v>986</v>
      </c>
    </row>
    <row r="287" s="13" customFormat="1">
      <c r="A287" s="13"/>
      <c r="B287" s="233"/>
      <c r="C287" s="234"/>
      <c r="D287" s="235" t="s">
        <v>140</v>
      </c>
      <c r="E287" s="236" t="s">
        <v>1</v>
      </c>
      <c r="F287" s="237" t="s">
        <v>987</v>
      </c>
      <c r="G287" s="234"/>
      <c r="H287" s="238">
        <v>1018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140</v>
      </c>
      <c r="AU287" s="244" t="s">
        <v>86</v>
      </c>
      <c r="AV287" s="13" t="s">
        <v>86</v>
      </c>
      <c r="AW287" s="13" t="s">
        <v>32</v>
      </c>
      <c r="AX287" s="13" t="s">
        <v>84</v>
      </c>
      <c r="AY287" s="244" t="s">
        <v>131</v>
      </c>
    </row>
    <row r="288" s="13" customFormat="1">
      <c r="A288" s="13"/>
      <c r="B288" s="233"/>
      <c r="C288" s="234"/>
      <c r="D288" s="235" t="s">
        <v>140</v>
      </c>
      <c r="E288" s="234"/>
      <c r="F288" s="237" t="s">
        <v>988</v>
      </c>
      <c r="G288" s="234"/>
      <c r="H288" s="238">
        <v>1028.1800000000001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140</v>
      </c>
      <c r="AU288" s="244" t="s">
        <v>86</v>
      </c>
      <c r="AV288" s="13" t="s">
        <v>86</v>
      </c>
      <c r="AW288" s="13" t="s">
        <v>4</v>
      </c>
      <c r="AX288" s="13" t="s">
        <v>84</v>
      </c>
      <c r="AY288" s="244" t="s">
        <v>131</v>
      </c>
    </row>
    <row r="289" s="2" customFormat="1" ht="24.15" customHeight="1">
      <c r="A289" s="38"/>
      <c r="B289" s="39"/>
      <c r="C289" s="269" t="s">
        <v>491</v>
      </c>
      <c r="D289" s="269" t="s">
        <v>449</v>
      </c>
      <c r="E289" s="270" t="s">
        <v>754</v>
      </c>
      <c r="F289" s="271" t="s">
        <v>755</v>
      </c>
      <c r="G289" s="272" t="s">
        <v>258</v>
      </c>
      <c r="H289" s="273">
        <v>2.0600000000000001</v>
      </c>
      <c r="I289" s="274"/>
      <c r="J289" s="275">
        <f>ROUND(I289*H289,2)</f>
        <v>0</v>
      </c>
      <c r="K289" s="276"/>
      <c r="L289" s="277"/>
      <c r="M289" s="278" t="s">
        <v>1</v>
      </c>
      <c r="N289" s="279" t="s">
        <v>41</v>
      </c>
      <c r="O289" s="91"/>
      <c r="P289" s="229">
        <f>O289*H289</f>
        <v>0</v>
      </c>
      <c r="Q289" s="229">
        <v>0.17499999999999999</v>
      </c>
      <c r="R289" s="229">
        <f>Q289*H289</f>
        <v>0.36049999999999999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155</v>
      </c>
      <c r="AT289" s="231" t="s">
        <v>449</v>
      </c>
      <c r="AU289" s="231" t="s">
        <v>86</v>
      </c>
      <c r="AY289" s="17" t="s">
        <v>131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146</v>
      </c>
      <c r="BM289" s="231" t="s">
        <v>989</v>
      </c>
    </row>
    <row r="290" s="13" customFormat="1">
      <c r="A290" s="13"/>
      <c r="B290" s="233"/>
      <c r="C290" s="234"/>
      <c r="D290" s="235" t="s">
        <v>140</v>
      </c>
      <c r="E290" s="236" t="s">
        <v>1</v>
      </c>
      <c r="F290" s="237" t="s">
        <v>86</v>
      </c>
      <c r="G290" s="234"/>
      <c r="H290" s="238">
        <v>2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140</v>
      </c>
      <c r="AU290" s="244" t="s">
        <v>86</v>
      </c>
      <c r="AV290" s="13" t="s">
        <v>86</v>
      </c>
      <c r="AW290" s="13" t="s">
        <v>32</v>
      </c>
      <c r="AX290" s="13" t="s">
        <v>84</v>
      </c>
      <c r="AY290" s="244" t="s">
        <v>131</v>
      </c>
    </row>
    <row r="291" s="13" customFormat="1">
      <c r="A291" s="13"/>
      <c r="B291" s="233"/>
      <c r="C291" s="234"/>
      <c r="D291" s="235" t="s">
        <v>140</v>
      </c>
      <c r="E291" s="234"/>
      <c r="F291" s="237" t="s">
        <v>990</v>
      </c>
      <c r="G291" s="234"/>
      <c r="H291" s="238">
        <v>2.0600000000000001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140</v>
      </c>
      <c r="AU291" s="244" t="s">
        <v>86</v>
      </c>
      <c r="AV291" s="13" t="s">
        <v>86</v>
      </c>
      <c r="AW291" s="13" t="s">
        <v>4</v>
      </c>
      <c r="AX291" s="13" t="s">
        <v>84</v>
      </c>
      <c r="AY291" s="244" t="s">
        <v>131</v>
      </c>
    </row>
    <row r="292" s="12" customFormat="1" ht="22.8" customHeight="1">
      <c r="A292" s="12"/>
      <c r="B292" s="203"/>
      <c r="C292" s="204"/>
      <c r="D292" s="205" t="s">
        <v>75</v>
      </c>
      <c r="E292" s="217" t="s">
        <v>170</v>
      </c>
      <c r="F292" s="217" t="s">
        <v>768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SUM(P293:P316)</f>
        <v>0</v>
      </c>
      <c r="Q292" s="211"/>
      <c r="R292" s="212">
        <f>SUM(R293:R316)</f>
        <v>104.48846</v>
      </c>
      <c r="S292" s="211"/>
      <c r="T292" s="213">
        <f>SUM(T293:T316)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84</v>
      </c>
      <c r="AT292" s="215" t="s">
        <v>75</v>
      </c>
      <c r="AU292" s="215" t="s">
        <v>84</v>
      </c>
      <c r="AY292" s="214" t="s">
        <v>131</v>
      </c>
      <c r="BK292" s="216">
        <f>SUM(BK293:BK316)</f>
        <v>0</v>
      </c>
    </row>
    <row r="293" s="2" customFormat="1" ht="49.05" customHeight="1">
      <c r="A293" s="38"/>
      <c r="B293" s="39"/>
      <c r="C293" s="219" t="s">
        <v>495</v>
      </c>
      <c r="D293" s="219" t="s">
        <v>134</v>
      </c>
      <c r="E293" s="220" t="s">
        <v>797</v>
      </c>
      <c r="F293" s="221" t="s">
        <v>798</v>
      </c>
      <c r="G293" s="222" t="s">
        <v>383</v>
      </c>
      <c r="H293" s="223">
        <v>280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0.16849</v>
      </c>
      <c r="R293" s="229">
        <f>Q293*H293</f>
        <v>47.177199999999999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146</v>
      </c>
      <c r="AT293" s="231" t="s">
        <v>134</v>
      </c>
      <c r="AU293" s="231" t="s">
        <v>86</v>
      </c>
      <c r="AY293" s="17" t="s">
        <v>131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146</v>
      </c>
      <c r="BM293" s="231" t="s">
        <v>991</v>
      </c>
    </row>
    <row r="294" s="14" customFormat="1">
      <c r="A294" s="14"/>
      <c r="B294" s="245"/>
      <c r="C294" s="246"/>
      <c r="D294" s="235" t="s">
        <v>140</v>
      </c>
      <c r="E294" s="247" t="s">
        <v>1</v>
      </c>
      <c r="F294" s="248" t="s">
        <v>800</v>
      </c>
      <c r="G294" s="246"/>
      <c r="H294" s="247" t="s">
        <v>1</v>
      </c>
      <c r="I294" s="249"/>
      <c r="J294" s="246"/>
      <c r="K294" s="246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140</v>
      </c>
      <c r="AU294" s="254" t="s">
        <v>86</v>
      </c>
      <c r="AV294" s="14" t="s">
        <v>84</v>
      </c>
      <c r="AW294" s="14" t="s">
        <v>32</v>
      </c>
      <c r="AX294" s="14" t="s">
        <v>76</v>
      </c>
      <c r="AY294" s="254" t="s">
        <v>131</v>
      </c>
    </row>
    <row r="295" s="13" customFormat="1">
      <c r="A295" s="13"/>
      <c r="B295" s="233"/>
      <c r="C295" s="234"/>
      <c r="D295" s="235" t="s">
        <v>140</v>
      </c>
      <c r="E295" s="236" t="s">
        <v>1</v>
      </c>
      <c r="F295" s="237" t="s">
        <v>269</v>
      </c>
      <c r="G295" s="234"/>
      <c r="H295" s="238">
        <v>280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140</v>
      </c>
      <c r="AU295" s="244" t="s">
        <v>86</v>
      </c>
      <c r="AV295" s="13" t="s">
        <v>86</v>
      </c>
      <c r="AW295" s="13" t="s">
        <v>32</v>
      </c>
      <c r="AX295" s="13" t="s">
        <v>84</v>
      </c>
      <c r="AY295" s="244" t="s">
        <v>131</v>
      </c>
    </row>
    <row r="296" s="2" customFormat="1" ht="16.5" customHeight="1">
      <c r="A296" s="38"/>
      <c r="B296" s="39"/>
      <c r="C296" s="269" t="s">
        <v>500</v>
      </c>
      <c r="D296" s="269" t="s">
        <v>449</v>
      </c>
      <c r="E296" s="270" t="s">
        <v>803</v>
      </c>
      <c r="F296" s="271" t="s">
        <v>804</v>
      </c>
      <c r="G296" s="272" t="s">
        <v>383</v>
      </c>
      <c r="H296" s="273">
        <v>499.80000000000001</v>
      </c>
      <c r="I296" s="274"/>
      <c r="J296" s="275">
        <f>ROUND(I296*H296,2)</f>
        <v>0</v>
      </c>
      <c r="K296" s="276"/>
      <c r="L296" s="277"/>
      <c r="M296" s="278" t="s">
        <v>1</v>
      </c>
      <c r="N296" s="279" t="s">
        <v>41</v>
      </c>
      <c r="O296" s="91"/>
      <c r="P296" s="229">
        <f>O296*H296</f>
        <v>0</v>
      </c>
      <c r="Q296" s="229">
        <v>0.058000000000000003</v>
      </c>
      <c r="R296" s="229">
        <f>Q296*H296</f>
        <v>28.988400000000002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155</v>
      </c>
      <c r="AT296" s="231" t="s">
        <v>449</v>
      </c>
      <c r="AU296" s="231" t="s">
        <v>86</v>
      </c>
      <c r="AY296" s="17" t="s">
        <v>131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146</v>
      </c>
      <c r="BM296" s="231" t="s">
        <v>992</v>
      </c>
    </row>
    <row r="297" s="14" customFormat="1">
      <c r="A297" s="14"/>
      <c r="B297" s="245"/>
      <c r="C297" s="246"/>
      <c r="D297" s="235" t="s">
        <v>140</v>
      </c>
      <c r="E297" s="247" t="s">
        <v>1</v>
      </c>
      <c r="F297" s="248" t="s">
        <v>806</v>
      </c>
      <c r="G297" s="246"/>
      <c r="H297" s="247" t="s">
        <v>1</v>
      </c>
      <c r="I297" s="249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140</v>
      </c>
      <c r="AU297" s="254" t="s">
        <v>86</v>
      </c>
      <c r="AV297" s="14" t="s">
        <v>84</v>
      </c>
      <c r="AW297" s="14" t="s">
        <v>32</v>
      </c>
      <c r="AX297" s="14" t="s">
        <v>76</v>
      </c>
      <c r="AY297" s="254" t="s">
        <v>131</v>
      </c>
    </row>
    <row r="298" s="13" customFormat="1">
      <c r="A298" s="13"/>
      <c r="B298" s="233"/>
      <c r="C298" s="234"/>
      <c r="D298" s="235" t="s">
        <v>140</v>
      </c>
      <c r="E298" s="236" t="s">
        <v>1</v>
      </c>
      <c r="F298" s="237" t="s">
        <v>993</v>
      </c>
      <c r="G298" s="234"/>
      <c r="H298" s="238">
        <v>490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140</v>
      </c>
      <c r="AU298" s="244" t="s">
        <v>86</v>
      </c>
      <c r="AV298" s="13" t="s">
        <v>86</v>
      </c>
      <c r="AW298" s="13" t="s">
        <v>32</v>
      </c>
      <c r="AX298" s="13" t="s">
        <v>84</v>
      </c>
      <c r="AY298" s="244" t="s">
        <v>131</v>
      </c>
    </row>
    <row r="299" s="13" customFormat="1">
      <c r="A299" s="13"/>
      <c r="B299" s="233"/>
      <c r="C299" s="234"/>
      <c r="D299" s="235" t="s">
        <v>140</v>
      </c>
      <c r="E299" s="234"/>
      <c r="F299" s="237" t="s">
        <v>994</v>
      </c>
      <c r="G299" s="234"/>
      <c r="H299" s="238">
        <v>499.80000000000001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140</v>
      </c>
      <c r="AU299" s="244" t="s">
        <v>86</v>
      </c>
      <c r="AV299" s="13" t="s">
        <v>86</v>
      </c>
      <c r="AW299" s="13" t="s">
        <v>4</v>
      </c>
      <c r="AX299" s="13" t="s">
        <v>84</v>
      </c>
      <c r="AY299" s="244" t="s">
        <v>131</v>
      </c>
    </row>
    <row r="300" s="2" customFormat="1" ht="49.05" customHeight="1">
      <c r="A300" s="38"/>
      <c r="B300" s="39"/>
      <c r="C300" s="219" t="s">
        <v>504</v>
      </c>
      <c r="D300" s="219" t="s">
        <v>134</v>
      </c>
      <c r="E300" s="220" t="s">
        <v>810</v>
      </c>
      <c r="F300" s="221" t="s">
        <v>811</v>
      </c>
      <c r="G300" s="222" t="s">
        <v>383</v>
      </c>
      <c r="H300" s="223">
        <v>210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41</v>
      </c>
      <c r="O300" s="91"/>
      <c r="P300" s="229">
        <f>O300*H300</f>
        <v>0</v>
      </c>
      <c r="Q300" s="229">
        <v>0.1295</v>
      </c>
      <c r="R300" s="229">
        <f>Q300*H300</f>
        <v>27.195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146</v>
      </c>
      <c r="AT300" s="231" t="s">
        <v>134</v>
      </c>
      <c r="AU300" s="231" t="s">
        <v>86</v>
      </c>
      <c r="AY300" s="17" t="s">
        <v>131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146</v>
      </c>
      <c r="BM300" s="231" t="s">
        <v>995</v>
      </c>
    </row>
    <row r="301" s="13" customFormat="1">
      <c r="A301" s="13"/>
      <c r="B301" s="233"/>
      <c r="C301" s="234"/>
      <c r="D301" s="235" t="s">
        <v>140</v>
      </c>
      <c r="E301" s="236" t="s">
        <v>1</v>
      </c>
      <c r="F301" s="237" t="s">
        <v>996</v>
      </c>
      <c r="G301" s="234"/>
      <c r="H301" s="238">
        <v>210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140</v>
      </c>
      <c r="AU301" s="244" t="s">
        <v>86</v>
      </c>
      <c r="AV301" s="13" t="s">
        <v>86</v>
      </c>
      <c r="AW301" s="13" t="s">
        <v>32</v>
      </c>
      <c r="AX301" s="13" t="s">
        <v>84</v>
      </c>
      <c r="AY301" s="244" t="s">
        <v>131</v>
      </c>
    </row>
    <row r="302" s="2" customFormat="1" ht="55.5" customHeight="1">
      <c r="A302" s="38"/>
      <c r="B302" s="39"/>
      <c r="C302" s="219" t="s">
        <v>508</v>
      </c>
      <c r="D302" s="219" t="s">
        <v>134</v>
      </c>
      <c r="E302" s="220" t="s">
        <v>814</v>
      </c>
      <c r="F302" s="221" t="s">
        <v>815</v>
      </c>
      <c r="G302" s="222" t="s">
        <v>383</v>
      </c>
      <c r="H302" s="223">
        <v>17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0.00050000000000000001</v>
      </c>
      <c r="R302" s="229">
        <f>Q302*H302</f>
        <v>0.0085000000000000006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146</v>
      </c>
      <c r="AT302" s="231" t="s">
        <v>134</v>
      </c>
      <c r="AU302" s="231" t="s">
        <v>86</v>
      </c>
      <c r="AY302" s="17" t="s">
        <v>131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146</v>
      </c>
      <c r="BM302" s="231" t="s">
        <v>997</v>
      </c>
    </row>
    <row r="303" s="14" customFormat="1">
      <c r="A303" s="14"/>
      <c r="B303" s="245"/>
      <c r="C303" s="246"/>
      <c r="D303" s="235" t="s">
        <v>140</v>
      </c>
      <c r="E303" s="247" t="s">
        <v>1</v>
      </c>
      <c r="F303" s="248" t="s">
        <v>998</v>
      </c>
      <c r="G303" s="246"/>
      <c r="H303" s="247" t="s">
        <v>1</v>
      </c>
      <c r="I303" s="249"/>
      <c r="J303" s="246"/>
      <c r="K303" s="246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140</v>
      </c>
      <c r="AU303" s="254" t="s">
        <v>86</v>
      </c>
      <c r="AV303" s="14" t="s">
        <v>84</v>
      </c>
      <c r="AW303" s="14" t="s">
        <v>32</v>
      </c>
      <c r="AX303" s="14" t="s">
        <v>76</v>
      </c>
      <c r="AY303" s="254" t="s">
        <v>131</v>
      </c>
    </row>
    <row r="304" s="13" customFormat="1">
      <c r="A304" s="13"/>
      <c r="B304" s="233"/>
      <c r="C304" s="234"/>
      <c r="D304" s="235" t="s">
        <v>140</v>
      </c>
      <c r="E304" s="236" t="s">
        <v>1</v>
      </c>
      <c r="F304" s="237" t="s">
        <v>908</v>
      </c>
      <c r="G304" s="234"/>
      <c r="H304" s="238">
        <v>17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140</v>
      </c>
      <c r="AU304" s="244" t="s">
        <v>86</v>
      </c>
      <c r="AV304" s="13" t="s">
        <v>86</v>
      </c>
      <c r="AW304" s="13" t="s">
        <v>32</v>
      </c>
      <c r="AX304" s="13" t="s">
        <v>84</v>
      </c>
      <c r="AY304" s="244" t="s">
        <v>131</v>
      </c>
    </row>
    <row r="305" s="2" customFormat="1" ht="24.15" customHeight="1">
      <c r="A305" s="38"/>
      <c r="B305" s="39"/>
      <c r="C305" s="219" t="s">
        <v>513</v>
      </c>
      <c r="D305" s="219" t="s">
        <v>134</v>
      </c>
      <c r="E305" s="220" t="s">
        <v>999</v>
      </c>
      <c r="F305" s="221" t="s">
        <v>1000</v>
      </c>
      <c r="G305" s="222" t="s">
        <v>287</v>
      </c>
      <c r="H305" s="223">
        <v>6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41</v>
      </c>
      <c r="O305" s="91"/>
      <c r="P305" s="229">
        <f>O305*H305</f>
        <v>0</v>
      </c>
      <c r="Q305" s="229">
        <v>0.00080000000000000004</v>
      </c>
      <c r="R305" s="229">
        <f>Q305*H305</f>
        <v>0.0048000000000000004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146</v>
      </c>
      <c r="AT305" s="231" t="s">
        <v>134</v>
      </c>
      <c r="AU305" s="231" t="s">
        <v>86</v>
      </c>
      <c r="AY305" s="17" t="s">
        <v>131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146</v>
      </c>
      <c r="BM305" s="231" t="s">
        <v>1001</v>
      </c>
    </row>
    <row r="306" s="13" customFormat="1">
      <c r="A306" s="13"/>
      <c r="B306" s="233"/>
      <c r="C306" s="234"/>
      <c r="D306" s="235" t="s">
        <v>140</v>
      </c>
      <c r="E306" s="236" t="s">
        <v>1</v>
      </c>
      <c r="F306" s="237" t="s">
        <v>150</v>
      </c>
      <c r="G306" s="234"/>
      <c r="H306" s="238">
        <v>6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140</v>
      </c>
      <c r="AU306" s="244" t="s">
        <v>86</v>
      </c>
      <c r="AV306" s="13" t="s">
        <v>86</v>
      </c>
      <c r="AW306" s="13" t="s">
        <v>32</v>
      </c>
      <c r="AX306" s="13" t="s">
        <v>84</v>
      </c>
      <c r="AY306" s="244" t="s">
        <v>131</v>
      </c>
    </row>
    <row r="307" s="2" customFormat="1" ht="16.5" customHeight="1">
      <c r="A307" s="38"/>
      <c r="B307" s="39"/>
      <c r="C307" s="269" t="s">
        <v>520</v>
      </c>
      <c r="D307" s="269" t="s">
        <v>449</v>
      </c>
      <c r="E307" s="270" t="s">
        <v>1002</v>
      </c>
      <c r="F307" s="271" t="s">
        <v>1003</v>
      </c>
      <c r="G307" s="272" t="s">
        <v>287</v>
      </c>
      <c r="H307" s="273">
        <v>6</v>
      </c>
      <c r="I307" s="274"/>
      <c r="J307" s="275">
        <f>ROUND(I307*H307,2)</f>
        <v>0</v>
      </c>
      <c r="K307" s="276"/>
      <c r="L307" s="277"/>
      <c r="M307" s="278" t="s">
        <v>1</v>
      </c>
      <c r="N307" s="279" t="s">
        <v>41</v>
      </c>
      <c r="O307" s="91"/>
      <c r="P307" s="229">
        <f>O307*H307</f>
        <v>0</v>
      </c>
      <c r="Q307" s="229">
        <v>0.014500000000000001</v>
      </c>
      <c r="R307" s="229">
        <f>Q307*H307</f>
        <v>0.087000000000000008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155</v>
      </c>
      <c r="AT307" s="231" t="s">
        <v>449</v>
      </c>
      <c r="AU307" s="231" t="s">
        <v>86</v>
      </c>
      <c r="AY307" s="17" t="s">
        <v>131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146</v>
      </c>
      <c r="BM307" s="231" t="s">
        <v>1004</v>
      </c>
    </row>
    <row r="308" s="13" customFormat="1">
      <c r="A308" s="13"/>
      <c r="B308" s="233"/>
      <c r="C308" s="234"/>
      <c r="D308" s="235" t="s">
        <v>140</v>
      </c>
      <c r="E308" s="236" t="s">
        <v>1</v>
      </c>
      <c r="F308" s="237" t="s">
        <v>150</v>
      </c>
      <c r="G308" s="234"/>
      <c r="H308" s="238">
        <v>6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140</v>
      </c>
      <c r="AU308" s="244" t="s">
        <v>86</v>
      </c>
      <c r="AV308" s="13" t="s">
        <v>86</v>
      </c>
      <c r="AW308" s="13" t="s">
        <v>32</v>
      </c>
      <c r="AX308" s="13" t="s">
        <v>84</v>
      </c>
      <c r="AY308" s="244" t="s">
        <v>131</v>
      </c>
    </row>
    <row r="309" s="2" customFormat="1" ht="24.15" customHeight="1">
      <c r="A309" s="38"/>
      <c r="B309" s="39"/>
      <c r="C309" s="219" t="s">
        <v>525</v>
      </c>
      <c r="D309" s="219" t="s">
        <v>134</v>
      </c>
      <c r="E309" s="220" t="s">
        <v>1005</v>
      </c>
      <c r="F309" s="221" t="s">
        <v>1006</v>
      </c>
      <c r="G309" s="222" t="s">
        <v>287</v>
      </c>
      <c r="H309" s="223">
        <v>6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41</v>
      </c>
      <c r="O309" s="91"/>
      <c r="P309" s="229">
        <f>O309*H309</f>
        <v>0</v>
      </c>
      <c r="Q309" s="229">
        <v>0.001</v>
      </c>
      <c r="R309" s="229">
        <f>Q309*H309</f>
        <v>0.0060000000000000001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146</v>
      </c>
      <c r="AT309" s="231" t="s">
        <v>134</v>
      </c>
      <c r="AU309" s="231" t="s">
        <v>86</v>
      </c>
      <c r="AY309" s="17" t="s">
        <v>131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146</v>
      </c>
      <c r="BM309" s="231" t="s">
        <v>1007</v>
      </c>
    </row>
    <row r="310" s="13" customFormat="1">
      <c r="A310" s="13"/>
      <c r="B310" s="233"/>
      <c r="C310" s="234"/>
      <c r="D310" s="235" t="s">
        <v>140</v>
      </c>
      <c r="E310" s="236" t="s">
        <v>1</v>
      </c>
      <c r="F310" s="237" t="s">
        <v>150</v>
      </c>
      <c r="G310" s="234"/>
      <c r="H310" s="238">
        <v>6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140</v>
      </c>
      <c r="AU310" s="244" t="s">
        <v>86</v>
      </c>
      <c r="AV310" s="13" t="s">
        <v>86</v>
      </c>
      <c r="AW310" s="13" t="s">
        <v>32</v>
      </c>
      <c r="AX310" s="13" t="s">
        <v>84</v>
      </c>
      <c r="AY310" s="244" t="s">
        <v>131</v>
      </c>
    </row>
    <row r="311" s="2" customFormat="1" ht="24.15" customHeight="1">
      <c r="A311" s="38"/>
      <c r="B311" s="39"/>
      <c r="C311" s="269" t="s">
        <v>531</v>
      </c>
      <c r="D311" s="269" t="s">
        <v>449</v>
      </c>
      <c r="E311" s="270" t="s">
        <v>1008</v>
      </c>
      <c r="F311" s="271" t="s">
        <v>1009</v>
      </c>
      <c r="G311" s="272" t="s">
        <v>287</v>
      </c>
      <c r="H311" s="273">
        <v>6</v>
      </c>
      <c r="I311" s="274"/>
      <c r="J311" s="275">
        <f>ROUND(I311*H311,2)</f>
        <v>0</v>
      </c>
      <c r="K311" s="276"/>
      <c r="L311" s="277"/>
      <c r="M311" s="278" t="s">
        <v>1</v>
      </c>
      <c r="N311" s="279" t="s">
        <v>41</v>
      </c>
      <c r="O311" s="91"/>
      <c r="P311" s="229">
        <f>O311*H311</f>
        <v>0</v>
      </c>
      <c r="Q311" s="229">
        <v>0.16</v>
      </c>
      <c r="R311" s="229">
        <f>Q311*H311</f>
        <v>0.95999999999999996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155</v>
      </c>
      <c r="AT311" s="231" t="s">
        <v>449</v>
      </c>
      <c r="AU311" s="231" t="s">
        <v>86</v>
      </c>
      <c r="AY311" s="17" t="s">
        <v>131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84</v>
      </c>
      <c r="BK311" s="232">
        <f>ROUND(I311*H311,2)</f>
        <v>0</v>
      </c>
      <c r="BL311" s="17" t="s">
        <v>146</v>
      </c>
      <c r="BM311" s="231" t="s">
        <v>1010</v>
      </c>
    </row>
    <row r="312" s="13" customFormat="1">
      <c r="A312" s="13"/>
      <c r="B312" s="233"/>
      <c r="C312" s="234"/>
      <c r="D312" s="235" t="s">
        <v>140</v>
      </c>
      <c r="E312" s="236" t="s">
        <v>1</v>
      </c>
      <c r="F312" s="237" t="s">
        <v>150</v>
      </c>
      <c r="G312" s="234"/>
      <c r="H312" s="238">
        <v>6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140</v>
      </c>
      <c r="AU312" s="244" t="s">
        <v>86</v>
      </c>
      <c r="AV312" s="13" t="s">
        <v>86</v>
      </c>
      <c r="AW312" s="13" t="s">
        <v>32</v>
      </c>
      <c r="AX312" s="13" t="s">
        <v>84</v>
      </c>
      <c r="AY312" s="244" t="s">
        <v>131</v>
      </c>
    </row>
    <row r="313" s="2" customFormat="1" ht="24.15" customHeight="1">
      <c r="A313" s="38"/>
      <c r="B313" s="39"/>
      <c r="C313" s="219" t="s">
        <v>536</v>
      </c>
      <c r="D313" s="219" t="s">
        <v>134</v>
      </c>
      <c r="E313" s="220" t="s">
        <v>1011</v>
      </c>
      <c r="F313" s="221" t="s">
        <v>1012</v>
      </c>
      <c r="G313" s="222" t="s">
        <v>287</v>
      </c>
      <c r="H313" s="223">
        <v>2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41</v>
      </c>
      <c r="O313" s="91"/>
      <c r="P313" s="229">
        <f>O313*H313</f>
        <v>0</v>
      </c>
      <c r="Q313" s="229">
        <v>0.00077999999999999999</v>
      </c>
      <c r="R313" s="229">
        <f>Q313*H313</f>
        <v>0.00156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146</v>
      </c>
      <c r="AT313" s="231" t="s">
        <v>134</v>
      </c>
      <c r="AU313" s="231" t="s">
        <v>86</v>
      </c>
      <c r="AY313" s="17" t="s">
        <v>131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146</v>
      </c>
      <c r="BM313" s="231" t="s">
        <v>1013</v>
      </c>
    </row>
    <row r="314" s="13" customFormat="1">
      <c r="A314" s="13"/>
      <c r="B314" s="233"/>
      <c r="C314" s="234"/>
      <c r="D314" s="235" t="s">
        <v>140</v>
      </c>
      <c r="E314" s="236" t="s">
        <v>1</v>
      </c>
      <c r="F314" s="237" t="s">
        <v>86</v>
      </c>
      <c r="G314" s="234"/>
      <c r="H314" s="238">
        <v>2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140</v>
      </c>
      <c r="AU314" s="244" t="s">
        <v>86</v>
      </c>
      <c r="AV314" s="13" t="s">
        <v>86</v>
      </c>
      <c r="AW314" s="13" t="s">
        <v>32</v>
      </c>
      <c r="AX314" s="13" t="s">
        <v>84</v>
      </c>
      <c r="AY314" s="244" t="s">
        <v>131</v>
      </c>
    </row>
    <row r="315" s="2" customFormat="1" ht="21.75" customHeight="1">
      <c r="A315" s="38"/>
      <c r="B315" s="39"/>
      <c r="C315" s="269" t="s">
        <v>540</v>
      </c>
      <c r="D315" s="269" t="s">
        <v>449</v>
      </c>
      <c r="E315" s="270" t="s">
        <v>1014</v>
      </c>
      <c r="F315" s="271" t="s">
        <v>1015</v>
      </c>
      <c r="G315" s="272" t="s">
        <v>287</v>
      </c>
      <c r="H315" s="273">
        <v>2</v>
      </c>
      <c r="I315" s="274"/>
      <c r="J315" s="275">
        <f>ROUND(I315*H315,2)</f>
        <v>0</v>
      </c>
      <c r="K315" s="276"/>
      <c r="L315" s="277"/>
      <c r="M315" s="278" t="s">
        <v>1</v>
      </c>
      <c r="N315" s="279" t="s">
        <v>41</v>
      </c>
      <c r="O315" s="91"/>
      <c r="P315" s="229">
        <f>O315*H315</f>
        <v>0</v>
      </c>
      <c r="Q315" s="229">
        <v>0.029999999999999999</v>
      </c>
      <c r="R315" s="229">
        <f>Q315*H315</f>
        <v>0.059999999999999998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155</v>
      </c>
      <c r="AT315" s="231" t="s">
        <v>449</v>
      </c>
      <c r="AU315" s="231" t="s">
        <v>86</v>
      </c>
      <c r="AY315" s="17" t="s">
        <v>131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146</v>
      </c>
      <c r="BM315" s="231" t="s">
        <v>1016</v>
      </c>
    </row>
    <row r="316" s="13" customFormat="1">
      <c r="A316" s="13"/>
      <c r="B316" s="233"/>
      <c r="C316" s="234"/>
      <c r="D316" s="235" t="s">
        <v>140</v>
      </c>
      <c r="E316" s="236" t="s">
        <v>1</v>
      </c>
      <c r="F316" s="237" t="s">
        <v>86</v>
      </c>
      <c r="G316" s="234"/>
      <c r="H316" s="238">
        <v>2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140</v>
      </c>
      <c r="AU316" s="244" t="s">
        <v>86</v>
      </c>
      <c r="AV316" s="13" t="s">
        <v>86</v>
      </c>
      <c r="AW316" s="13" t="s">
        <v>32</v>
      </c>
      <c r="AX316" s="13" t="s">
        <v>84</v>
      </c>
      <c r="AY316" s="244" t="s">
        <v>131</v>
      </c>
    </row>
    <row r="317" s="12" customFormat="1" ht="22.8" customHeight="1">
      <c r="A317" s="12"/>
      <c r="B317" s="203"/>
      <c r="C317" s="204"/>
      <c r="D317" s="205" t="s">
        <v>75</v>
      </c>
      <c r="E317" s="217" t="s">
        <v>719</v>
      </c>
      <c r="F317" s="217" t="s">
        <v>818</v>
      </c>
      <c r="G317" s="204"/>
      <c r="H317" s="204"/>
      <c r="I317" s="207"/>
      <c r="J317" s="218">
        <f>BK317</f>
        <v>0</v>
      </c>
      <c r="K317" s="204"/>
      <c r="L317" s="209"/>
      <c r="M317" s="210"/>
      <c r="N317" s="211"/>
      <c r="O317" s="211"/>
      <c r="P317" s="212">
        <f>SUM(P318:P339)</f>
        <v>0</v>
      </c>
      <c r="Q317" s="211"/>
      <c r="R317" s="212">
        <f>SUM(R318:R339)</f>
        <v>0</v>
      </c>
      <c r="S317" s="211"/>
      <c r="T317" s="213">
        <f>SUM(T318:T339)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84</v>
      </c>
      <c r="AT317" s="215" t="s">
        <v>75</v>
      </c>
      <c r="AU317" s="215" t="s">
        <v>84</v>
      </c>
      <c r="AY317" s="214" t="s">
        <v>131</v>
      </c>
      <c r="BK317" s="216">
        <f>SUM(BK318:BK339)</f>
        <v>0</v>
      </c>
    </row>
    <row r="318" s="2" customFormat="1" ht="37.8" customHeight="1">
      <c r="A318" s="38"/>
      <c r="B318" s="39"/>
      <c r="C318" s="219" t="s">
        <v>544</v>
      </c>
      <c r="D318" s="219" t="s">
        <v>134</v>
      </c>
      <c r="E318" s="220" t="s">
        <v>820</v>
      </c>
      <c r="F318" s="221" t="s">
        <v>821</v>
      </c>
      <c r="G318" s="222" t="s">
        <v>253</v>
      </c>
      <c r="H318" s="223">
        <v>3.0600000000000001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41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146</v>
      </c>
      <c r="AT318" s="231" t="s">
        <v>134</v>
      </c>
      <c r="AU318" s="231" t="s">
        <v>86</v>
      </c>
      <c r="AY318" s="17" t="s">
        <v>131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146</v>
      </c>
      <c r="BM318" s="231" t="s">
        <v>1017</v>
      </c>
    </row>
    <row r="319" s="14" customFormat="1">
      <c r="A319" s="14"/>
      <c r="B319" s="245"/>
      <c r="C319" s="246"/>
      <c r="D319" s="235" t="s">
        <v>140</v>
      </c>
      <c r="E319" s="247" t="s">
        <v>1</v>
      </c>
      <c r="F319" s="248" t="s">
        <v>823</v>
      </c>
      <c r="G319" s="246"/>
      <c r="H319" s="247" t="s">
        <v>1</v>
      </c>
      <c r="I319" s="249"/>
      <c r="J319" s="246"/>
      <c r="K319" s="246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140</v>
      </c>
      <c r="AU319" s="254" t="s">
        <v>86</v>
      </c>
      <c r="AV319" s="14" t="s">
        <v>84</v>
      </c>
      <c r="AW319" s="14" t="s">
        <v>32</v>
      </c>
      <c r="AX319" s="14" t="s">
        <v>76</v>
      </c>
      <c r="AY319" s="254" t="s">
        <v>131</v>
      </c>
    </row>
    <row r="320" s="14" customFormat="1">
      <c r="A320" s="14"/>
      <c r="B320" s="245"/>
      <c r="C320" s="246"/>
      <c r="D320" s="235" t="s">
        <v>140</v>
      </c>
      <c r="E320" s="247" t="s">
        <v>1</v>
      </c>
      <c r="F320" s="248" t="s">
        <v>824</v>
      </c>
      <c r="G320" s="246"/>
      <c r="H320" s="247" t="s">
        <v>1</v>
      </c>
      <c r="I320" s="249"/>
      <c r="J320" s="246"/>
      <c r="K320" s="246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140</v>
      </c>
      <c r="AU320" s="254" t="s">
        <v>86</v>
      </c>
      <c r="AV320" s="14" t="s">
        <v>84</v>
      </c>
      <c r="AW320" s="14" t="s">
        <v>32</v>
      </c>
      <c r="AX320" s="14" t="s">
        <v>76</v>
      </c>
      <c r="AY320" s="254" t="s">
        <v>131</v>
      </c>
    </row>
    <row r="321" s="13" customFormat="1">
      <c r="A321" s="13"/>
      <c r="B321" s="233"/>
      <c r="C321" s="234"/>
      <c r="D321" s="235" t="s">
        <v>140</v>
      </c>
      <c r="E321" s="236" t="s">
        <v>1</v>
      </c>
      <c r="F321" s="237" t="s">
        <v>1018</v>
      </c>
      <c r="G321" s="234"/>
      <c r="H321" s="238">
        <v>3.0600000000000001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140</v>
      </c>
      <c r="AU321" s="244" t="s">
        <v>86</v>
      </c>
      <c r="AV321" s="13" t="s">
        <v>86</v>
      </c>
      <c r="AW321" s="13" t="s">
        <v>32</v>
      </c>
      <c r="AX321" s="13" t="s">
        <v>84</v>
      </c>
      <c r="AY321" s="244" t="s">
        <v>131</v>
      </c>
    </row>
    <row r="322" s="2" customFormat="1" ht="37.8" customHeight="1">
      <c r="A322" s="38"/>
      <c r="B322" s="39"/>
      <c r="C322" s="219" t="s">
        <v>549</v>
      </c>
      <c r="D322" s="219" t="s">
        <v>134</v>
      </c>
      <c r="E322" s="220" t="s">
        <v>827</v>
      </c>
      <c r="F322" s="221" t="s">
        <v>828</v>
      </c>
      <c r="G322" s="222" t="s">
        <v>253</v>
      </c>
      <c r="H322" s="223">
        <v>21.420000000000002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41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146</v>
      </c>
      <c r="AT322" s="231" t="s">
        <v>134</v>
      </c>
      <c r="AU322" s="231" t="s">
        <v>86</v>
      </c>
      <c r="AY322" s="17" t="s">
        <v>131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146</v>
      </c>
      <c r="BM322" s="231" t="s">
        <v>1019</v>
      </c>
    </row>
    <row r="323" s="13" customFormat="1">
      <c r="A323" s="13"/>
      <c r="B323" s="233"/>
      <c r="C323" s="234"/>
      <c r="D323" s="235" t="s">
        <v>140</v>
      </c>
      <c r="E323" s="236" t="s">
        <v>1</v>
      </c>
      <c r="F323" s="237" t="s">
        <v>1020</v>
      </c>
      <c r="G323" s="234"/>
      <c r="H323" s="238">
        <v>21.420000000000002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140</v>
      </c>
      <c r="AU323" s="244" t="s">
        <v>86</v>
      </c>
      <c r="AV323" s="13" t="s">
        <v>86</v>
      </c>
      <c r="AW323" s="13" t="s">
        <v>32</v>
      </c>
      <c r="AX323" s="13" t="s">
        <v>84</v>
      </c>
      <c r="AY323" s="244" t="s">
        <v>131</v>
      </c>
    </row>
    <row r="324" s="2" customFormat="1" ht="37.8" customHeight="1">
      <c r="A324" s="38"/>
      <c r="B324" s="39"/>
      <c r="C324" s="219" t="s">
        <v>555</v>
      </c>
      <c r="D324" s="219" t="s">
        <v>134</v>
      </c>
      <c r="E324" s="220" t="s">
        <v>832</v>
      </c>
      <c r="F324" s="221" t="s">
        <v>833</v>
      </c>
      <c r="G324" s="222" t="s">
        <v>253</v>
      </c>
      <c r="H324" s="223">
        <v>85.034999999999997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146</v>
      </c>
      <c r="AT324" s="231" t="s">
        <v>134</v>
      </c>
      <c r="AU324" s="231" t="s">
        <v>86</v>
      </c>
      <c r="AY324" s="17" t="s">
        <v>131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146</v>
      </c>
      <c r="BM324" s="231" t="s">
        <v>1021</v>
      </c>
    </row>
    <row r="325" s="14" customFormat="1">
      <c r="A325" s="14"/>
      <c r="B325" s="245"/>
      <c r="C325" s="246"/>
      <c r="D325" s="235" t="s">
        <v>140</v>
      </c>
      <c r="E325" s="247" t="s">
        <v>1</v>
      </c>
      <c r="F325" s="248" t="s">
        <v>835</v>
      </c>
      <c r="G325" s="246"/>
      <c r="H325" s="247" t="s">
        <v>1</v>
      </c>
      <c r="I325" s="249"/>
      <c r="J325" s="246"/>
      <c r="K325" s="246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140</v>
      </c>
      <c r="AU325" s="254" t="s">
        <v>86</v>
      </c>
      <c r="AV325" s="14" t="s">
        <v>84</v>
      </c>
      <c r="AW325" s="14" t="s">
        <v>32</v>
      </c>
      <c r="AX325" s="14" t="s">
        <v>76</v>
      </c>
      <c r="AY325" s="254" t="s">
        <v>131</v>
      </c>
    </row>
    <row r="326" s="14" customFormat="1">
      <c r="A326" s="14"/>
      <c r="B326" s="245"/>
      <c r="C326" s="246"/>
      <c r="D326" s="235" t="s">
        <v>140</v>
      </c>
      <c r="E326" s="247" t="s">
        <v>1</v>
      </c>
      <c r="F326" s="248" t="s">
        <v>836</v>
      </c>
      <c r="G326" s="246"/>
      <c r="H326" s="247" t="s">
        <v>1</v>
      </c>
      <c r="I326" s="249"/>
      <c r="J326" s="246"/>
      <c r="K326" s="246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140</v>
      </c>
      <c r="AU326" s="254" t="s">
        <v>86</v>
      </c>
      <c r="AV326" s="14" t="s">
        <v>84</v>
      </c>
      <c r="AW326" s="14" t="s">
        <v>32</v>
      </c>
      <c r="AX326" s="14" t="s">
        <v>76</v>
      </c>
      <c r="AY326" s="254" t="s">
        <v>131</v>
      </c>
    </row>
    <row r="327" s="14" customFormat="1">
      <c r="A327" s="14"/>
      <c r="B327" s="245"/>
      <c r="C327" s="246"/>
      <c r="D327" s="235" t="s">
        <v>140</v>
      </c>
      <c r="E327" s="247" t="s">
        <v>1</v>
      </c>
      <c r="F327" s="248" t="s">
        <v>837</v>
      </c>
      <c r="G327" s="246"/>
      <c r="H327" s="247" t="s">
        <v>1</v>
      </c>
      <c r="I327" s="249"/>
      <c r="J327" s="246"/>
      <c r="K327" s="246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140</v>
      </c>
      <c r="AU327" s="254" t="s">
        <v>86</v>
      </c>
      <c r="AV327" s="14" t="s">
        <v>84</v>
      </c>
      <c r="AW327" s="14" t="s">
        <v>32</v>
      </c>
      <c r="AX327" s="14" t="s">
        <v>76</v>
      </c>
      <c r="AY327" s="254" t="s">
        <v>131</v>
      </c>
    </row>
    <row r="328" s="13" customFormat="1">
      <c r="A328" s="13"/>
      <c r="B328" s="233"/>
      <c r="C328" s="234"/>
      <c r="D328" s="235" t="s">
        <v>140</v>
      </c>
      <c r="E328" s="236" t="s">
        <v>1</v>
      </c>
      <c r="F328" s="237" t="s">
        <v>1022</v>
      </c>
      <c r="G328" s="234"/>
      <c r="H328" s="238">
        <v>81.075000000000003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140</v>
      </c>
      <c r="AU328" s="244" t="s">
        <v>86</v>
      </c>
      <c r="AV328" s="13" t="s">
        <v>86</v>
      </c>
      <c r="AW328" s="13" t="s">
        <v>32</v>
      </c>
      <c r="AX328" s="13" t="s">
        <v>76</v>
      </c>
      <c r="AY328" s="244" t="s">
        <v>131</v>
      </c>
    </row>
    <row r="329" s="14" customFormat="1">
      <c r="A329" s="14"/>
      <c r="B329" s="245"/>
      <c r="C329" s="246"/>
      <c r="D329" s="235" t="s">
        <v>140</v>
      </c>
      <c r="E329" s="247" t="s">
        <v>1</v>
      </c>
      <c r="F329" s="248" t="s">
        <v>839</v>
      </c>
      <c r="G329" s="246"/>
      <c r="H329" s="247" t="s">
        <v>1</v>
      </c>
      <c r="I329" s="249"/>
      <c r="J329" s="246"/>
      <c r="K329" s="246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140</v>
      </c>
      <c r="AU329" s="254" t="s">
        <v>86</v>
      </c>
      <c r="AV329" s="14" t="s">
        <v>84</v>
      </c>
      <c r="AW329" s="14" t="s">
        <v>32</v>
      </c>
      <c r="AX329" s="14" t="s">
        <v>76</v>
      </c>
      <c r="AY329" s="254" t="s">
        <v>131</v>
      </c>
    </row>
    <row r="330" s="14" customFormat="1">
      <c r="A330" s="14"/>
      <c r="B330" s="245"/>
      <c r="C330" s="246"/>
      <c r="D330" s="235" t="s">
        <v>140</v>
      </c>
      <c r="E330" s="247" t="s">
        <v>1</v>
      </c>
      <c r="F330" s="248" t="s">
        <v>840</v>
      </c>
      <c r="G330" s="246"/>
      <c r="H330" s="247" t="s">
        <v>1</v>
      </c>
      <c r="I330" s="249"/>
      <c r="J330" s="246"/>
      <c r="K330" s="246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140</v>
      </c>
      <c r="AU330" s="254" t="s">
        <v>86</v>
      </c>
      <c r="AV330" s="14" t="s">
        <v>84</v>
      </c>
      <c r="AW330" s="14" t="s">
        <v>32</v>
      </c>
      <c r="AX330" s="14" t="s">
        <v>76</v>
      </c>
      <c r="AY330" s="254" t="s">
        <v>131</v>
      </c>
    </row>
    <row r="331" s="13" customFormat="1">
      <c r="A331" s="13"/>
      <c r="B331" s="233"/>
      <c r="C331" s="234"/>
      <c r="D331" s="235" t="s">
        <v>140</v>
      </c>
      <c r="E331" s="236" t="s">
        <v>1</v>
      </c>
      <c r="F331" s="237" t="s">
        <v>1023</v>
      </c>
      <c r="G331" s="234"/>
      <c r="H331" s="238">
        <v>3.96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140</v>
      </c>
      <c r="AU331" s="244" t="s">
        <v>86</v>
      </c>
      <c r="AV331" s="13" t="s">
        <v>86</v>
      </c>
      <c r="AW331" s="13" t="s">
        <v>32</v>
      </c>
      <c r="AX331" s="13" t="s">
        <v>76</v>
      </c>
      <c r="AY331" s="244" t="s">
        <v>131</v>
      </c>
    </row>
    <row r="332" s="15" customFormat="1">
      <c r="A332" s="15"/>
      <c r="B332" s="258"/>
      <c r="C332" s="259"/>
      <c r="D332" s="235" t="s">
        <v>140</v>
      </c>
      <c r="E332" s="260" t="s">
        <v>1</v>
      </c>
      <c r="F332" s="261" t="s">
        <v>246</v>
      </c>
      <c r="G332" s="259"/>
      <c r="H332" s="262">
        <v>85.034999999999997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140</v>
      </c>
      <c r="AU332" s="268" t="s">
        <v>86</v>
      </c>
      <c r="AV332" s="15" t="s">
        <v>146</v>
      </c>
      <c r="AW332" s="15" t="s">
        <v>32</v>
      </c>
      <c r="AX332" s="15" t="s">
        <v>84</v>
      </c>
      <c r="AY332" s="268" t="s">
        <v>131</v>
      </c>
    </row>
    <row r="333" s="2" customFormat="1" ht="37.8" customHeight="1">
      <c r="A333" s="38"/>
      <c r="B333" s="39"/>
      <c r="C333" s="219" t="s">
        <v>559</v>
      </c>
      <c r="D333" s="219" t="s">
        <v>134</v>
      </c>
      <c r="E333" s="220" t="s">
        <v>845</v>
      </c>
      <c r="F333" s="221" t="s">
        <v>828</v>
      </c>
      <c r="G333" s="222" t="s">
        <v>253</v>
      </c>
      <c r="H333" s="223">
        <v>170.06999999999999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146</v>
      </c>
      <c r="AT333" s="231" t="s">
        <v>134</v>
      </c>
      <c r="AU333" s="231" t="s">
        <v>86</v>
      </c>
      <c r="AY333" s="17" t="s">
        <v>131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146</v>
      </c>
      <c r="BM333" s="231" t="s">
        <v>1024</v>
      </c>
    </row>
    <row r="334" s="13" customFormat="1">
      <c r="A334" s="13"/>
      <c r="B334" s="233"/>
      <c r="C334" s="234"/>
      <c r="D334" s="235" t="s">
        <v>140</v>
      </c>
      <c r="E334" s="236" t="s">
        <v>1</v>
      </c>
      <c r="F334" s="237" t="s">
        <v>1025</v>
      </c>
      <c r="G334" s="234"/>
      <c r="H334" s="238">
        <v>170.06999999999999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140</v>
      </c>
      <c r="AU334" s="244" t="s">
        <v>86</v>
      </c>
      <c r="AV334" s="13" t="s">
        <v>86</v>
      </c>
      <c r="AW334" s="13" t="s">
        <v>32</v>
      </c>
      <c r="AX334" s="13" t="s">
        <v>84</v>
      </c>
      <c r="AY334" s="244" t="s">
        <v>131</v>
      </c>
    </row>
    <row r="335" s="2" customFormat="1" ht="44.25" customHeight="1">
      <c r="A335" s="38"/>
      <c r="B335" s="39"/>
      <c r="C335" s="219" t="s">
        <v>264</v>
      </c>
      <c r="D335" s="219" t="s">
        <v>134</v>
      </c>
      <c r="E335" s="220" t="s">
        <v>849</v>
      </c>
      <c r="F335" s="221" t="s">
        <v>850</v>
      </c>
      <c r="G335" s="222" t="s">
        <v>253</v>
      </c>
      <c r="H335" s="223">
        <v>3.0600000000000001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146</v>
      </c>
      <c r="AT335" s="231" t="s">
        <v>134</v>
      </c>
      <c r="AU335" s="231" t="s">
        <v>86</v>
      </c>
      <c r="AY335" s="17" t="s">
        <v>131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146</v>
      </c>
      <c r="BM335" s="231" t="s">
        <v>1026</v>
      </c>
    </row>
    <row r="336" s="13" customFormat="1">
      <c r="A336" s="13"/>
      <c r="B336" s="233"/>
      <c r="C336" s="234"/>
      <c r="D336" s="235" t="s">
        <v>140</v>
      </c>
      <c r="E336" s="236" t="s">
        <v>1</v>
      </c>
      <c r="F336" s="237" t="s">
        <v>1027</v>
      </c>
      <c r="G336" s="234"/>
      <c r="H336" s="238">
        <v>3.0600000000000001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140</v>
      </c>
      <c r="AU336" s="244" t="s">
        <v>86</v>
      </c>
      <c r="AV336" s="13" t="s">
        <v>86</v>
      </c>
      <c r="AW336" s="13" t="s">
        <v>32</v>
      </c>
      <c r="AX336" s="13" t="s">
        <v>84</v>
      </c>
      <c r="AY336" s="244" t="s">
        <v>131</v>
      </c>
    </row>
    <row r="337" s="2" customFormat="1" ht="16.5" customHeight="1">
      <c r="A337" s="38"/>
      <c r="B337" s="39"/>
      <c r="C337" s="219" t="s">
        <v>566</v>
      </c>
      <c r="D337" s="219" t="s">
        <v>134</v>
      </c>
      <c r="E337" s="220" t="s">
        <v>854</v>
      </c>
      <c r="F337" s="221" t="s">
        <v>855</v>
      </c>
      <c r="G337" s="222" t="s">
        <v>253</v>
      </c>
      <c r="H337" s="223">
        <v>3.96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41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146</v>
      </c>
      <c r="AT337" s="231" t="s">
        <v>134</v>
      </c>
      <c r="AU337" s="231" t="s">
        <v>86</v>
      </c>
      <c r="AY337" s="17" t="s">
        <v>131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146</v>
      </c>
      <c r="BM337" s="231" t="s">
        <v>1028</v>
      </c>
    </row>
    <row r="338" s="14" customFormat="1">
      <c r="A338" s="14"/>
      <c r="B338" s="245"/>
      <c r="C338" s="246"/>
      <c r="D338" s="235" t="s">
        <v>140</v>
      </c>
      <c r="E338" s="247" t="s">
        <v>1</v>
      </c>
      <c r="F338" s="248" t="s">
        <v>840</v>
      </c>
      <c r="G338" s="246"/>
      <c r="H338" s="247" t="s">
        <v>1</v>
      </c>
      <c r="I338" s="249"/>
      <c r="J338" s="246"/>
      <c r="K338" s="246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140</v>
      </c>
      <c r="AU338" s="254" t="s">
        <v>86</v>
      </c>
      <c r="AV338" s="14" t="s">
        <v>84</v>
      </c>
      <c r="AW338" s="14" t="s">
        <v>32</v>
      </c>
      <c r="AX338" s="14" t="s">
        <v>76</v>
      </c>
      <c r="AY338" s="254" t="s">
        <v>131</v>
      </c>
    </row>
    <row r="339" s="13" customFormat="1">
      <c r="A339" s="13"/>
      <c r="B339" s="233"/>
      <c r="C339" s="234"/>
      <c r="D339" s="235" t="s">
        <v>140</v>
      </c>
      <c r="E339" s="236" t="s">
        <v>1</v>
      </c>
      <c r="F339" s="237" t="s">
        <v>1023</v>
      </c>
      <c r="G339" s="234"/>
      <c r="H339" s="238">
        <v>3.96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140</v>
      </c>
      <c r="AU339" s="244" t="s">
        <v>86</v>
      </c>
      <c r="AV339" s="13" t="s">
        <v>86</v>
      </c>
      <c r="AW339" s="13" t="s">
        <v>32</v>
      </c>
      <c r="AX339" s="13" t="s">
        <v>84</v>
      </c>
      <c r="AY339" s="244" t="s">
        <v>131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857</v>
      </c>
      <c r="F340" s="217" t="s">
        <v>858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SUM(P341:P342)</f>
        <v>0</v>
      </c>
      <c r="Q340" s="211"/>
      <c r="R340" s="212">
        <f>SUM(R341:R342)</f>
        <v>0</v>
      </c>
      <c r="S340" s="211"/>
      <c r="T340" s="213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84</v>
      </c>
      <c r="AT340" s="215" t="s">
        <v>75</v>
      </c>
      <c r="AU340" s="215" t="s">
        <v>84</v>
      </c>
      <c r="AY340" s="214" t="s">
        <v>131</v>
      </c>
      <c r="BK340" s="216">
        <f>SUM(BK341:BK342)</f>
        <v>0</v>
      </c>
    </row>
    <row r="341" s="2" customFormat="1" ht="37.8" customHeight="1">
      <c r="A341" s="38"/>
      <c r="B341" s="39"/>
      <c r="C341" s="219" t="s">
        <v>571</v>
      </c>
      <c r="D341" s="219" t="s">
        <v>134</v>
      </c>
      <c r="E341" s="220" t="s">
        <v>860</v>
      </c>
      <c r="F341" s="221" t="s">
        <v>861</v>
      </c>
      <c r="G341" s="222" t="s">
        <v>253</v>
      </c>
      <c r="H341" s="223">
        <v>438.13600000000002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41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146</v>
      </c>
      <c r="AT341" s="231" t="s">
        <v>134</v>
      </c>
      <c r="AU341" s="231" t="s">
        <v>86</v>
      </c>
      <c r="AY341" s="17" t="s">
        <v>131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146</v>
      </c>
      <c r="BM341" s="231" t="s">
        <v>1029</v>
      </c>
    </row>
    <row r="342" s="2" customFormat="1" ht="44.25" customHeight="1">
      <c r="A342" s="38"/>
      <c r="B342" s="39"/>
      <c r="C342" s="219" t="s">
        <v>575</v>
      </c>
      <c r="D342" s="219" t="s">
        <v>134</v>
      </c>
      <c r="E342" s="220" t="s">
        <v>864</v>
      </c>
      <c r="F342" s="221" t="s">
        <v>865</v>
      </c>
      <c r="G342" s="222" t="s">
        <v>253</v>
      </c>
      <c r="H342" s="223">
        <v>438.13600000000002</v>
      </c>
      <c r="I342" s="224"/>
      <c r="J342" s="225">
        <f>ROUND(I342*H342,2)</f>
        <v>0</v>
      </c>
      <c r="K342" s="226"/>
      <c r="L342" s="44"/>
      <c r="M342" s="280" t="s">
        <v>1</v>
      </c>
      <c r="N342" s="281" t="s">
        <v>41</v>
      </c>
      <c r="O342" s="282"/>
      <c r="P342" s="283">
        <f>O342*H342</f>
        <v>0</v>
      </c>
      <c r="Q342" s="283">
        <v>0</v>
      </c>
      <c r="R342" s="283">
        <f>Q342*H342</f>
        <v>0</v>
      </c>
      <c r="S342" s="283">
        <v>0</v>
      </c>
      <c r="T342" s="28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146</v>
      </c>
      <c r="AT342" s="231" t="s">
        <v>134</v>
      </c>
      <c r="AU342" s="231" t="s">
        <v>86</v>
      </c>
      <c r="AY342" s="17" t="s">
        <v>131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84</v>
      </c>
      <c r="BK342" s="232">
        <f>ROUND(I342*H342,2)</f>
        <v>0</v>
      </c>
      <c r="BL342" s="17" t="s">
        <v>146</v>
      </c>
      <c r="BM342" s="231" t="s">
        <v>1030</v>
      </c>
    </row>
    <row r="343" s="2" customFormat="1" ht="6.96" customHeight="1">
      <c r="A343" s="38"/>
      <c r="B343" s="66"/>
      <c r="C343" s="67"/>
      <c r="D343" s="67"/>
      <c r="E343" s="67"/>
      <c r="F343" s="67"/>
      <c r="G343" s="67"/>
      <c r="H343" s="67"/>
      <c r="I343" s="67"/>
      <c r="J343" s="67"/>
      <c r="K343" s="67"/>
      <c r="L343" s="44"/>
      <c r="M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</sheetData>
  <sheetProtection sheet="1" autoFilter="0" formatColumns="0" formatRows="0" objects="1" scenarios="1" spinCount="100000" saltValue="tbbUHHbFl5R1EbvfZKxnbFF9RYmk18al3sInX47iVjS/8GuKn+xMlYooXwje6OOeUeAmoxlVKU66HWXG2WYC7A==" hashValue="RX9j9hnTMXCa+bLAofqtyF0hoUer/zJXlFzDc0xj0FDlvFVoYNSqWBAE/IuZ1hcsy1BMtgyfdAgq9zkHY+NiKw==" algorithmName="SHA-512" password="CA9C"/>
  <autoFilter ref="C125:K34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Otrokovice - revitalizace ROŠ - chodník na západním břehu - verze 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1031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ROUND((SUM(BE128:BE328)),  2)</f>
        <v>0</v>
      </c>
      <c r="G33" s="38"/>
      <c r="H33" s="38"/>
      <c r="I33" s="155">
        <v>0.20999999999999999</v>
      </c>
      <c r="J33" s="154">
        <f>ROUND(((SUM(BE128:BE328))*I33),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ROUND((SUM(BF128:BF328)),  2)</f>
        <v>0</v>
      </c>
      <c r="G34" s="38"/>
      <c r="H34" s="38"/>
      <c r="I34" s="155">
        <v>0.12</v>
      </c>
      <c r="J34" s="154">
        <f>ROUND(((SUM(BF128:BF328))*I34),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ROUND((SUM(BG128:BG328)),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ROUND((SUM(BH128:BH328)),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ROUND((SUM(BI128:BI328)),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Otrokovice - revitalizace ROŠ - chodník na západním břehu - verze 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401.1 - Přeložka veřejného osvětleni - 1.etapa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Otrokovice, m.č. Štěrkoviště</v>
      </c>
      <c r="G89" s="40"/>
      <c r="H89" s="40"/>
      <c r="I89" s="32" t="s">
        <v>22</v>
      </c>
      <c r="J89" s="79" t="str">
        <f>IF(J12="","",J12)</f>
        <v>5. 7. 2024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Otrokovice</v>
      </c>
      <c r="G91" s="40"/>
      <c r="H91" s="40"/>
      <c r="I91" s="32" t="s">
        <v>30</v>
      </c>
      <c r="J91" s="36" t="str">
        <f>E21</f>
        <v>M.Sedlářová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Ing.L.Alster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221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222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229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1032</v>
      </c>
      <c r="E100" s="182"/>
      <c r="F100" s="182"/>
      <c r="G100" s="182"/>
      <c r="H100" s="182"/>
      <c r="I100" s="182"/>
      <c r="J100" s="183">
        <f>J141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1033</v>
      </c>
      <c r="E101" s="188"/>
      <c r="F101" s="188"/>
      <c r="G101" s="188"/>
      <c r="H101" s="188"/>
      <c r="I101" s="188"/>
      <c r="J101" s="189">
        <f>J142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1034</v>
      </c>
      <c r="E102" s="182"/>
      <c r="F102" s="182"/>
      <c r="G102" s="182"/>
      <c r="H102" s="182"/>
      <c r="I102" s="182"/>
      <c r="J102" s="183">
        <f>J170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1035</v>
      </c>
      <c r="E103" s="188"/>
      <c r="F103" s="188"/>
      <c r="G103" s="188"/>
      <c r="H103" s="188"/>
      <c r="I103" s="188"/>
      <c r="J103" s="189">
        <f>J171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1036</v>
      </c>
      <c r="E104" s="188"/>
      <c r="F104" s="188"/>
      <c r="G104" s="188"/>
      <c r="H104" s="188"/>
      <c r="I104" s="188"/>
      <c r="J104" s="189">
        <f>J205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110</v>
      </c>
      <c r="E105" s="182"/>
      <c r="F105" s="182"/>
      <c r="G105" s="182"/>
      <c r="H105" s="182"/>
      <c r="I105" s="182"/>
      <c r="J105" s="183">
        <f>J317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1037</v>
      </c>
      <c r="E106" s="188"/>
      <c r="F106" s="188"/>
      <c r="G106" s="188"/>
      <c r="H106" s="188"/>
      <c r="I106" s="188"/>
      <c r="J106" s="189">
        <f>J318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113</v>
      </c>
      <c r="E107" s="188"/>
      <c r="F107" s="188"/>
      <c r="G107" s="188"/>
      <c r="H107" s="188"/>
      <c r="I107" s="188"/>
      <c r="J107" s="189">
        <f>J322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114</v>
      </c>
      <c r="E108" s="188"/>
      <c r="F108" s="188"/>
      <c r="G108" s="188"/>
      <c r="H108" s="188"/>
      <c r="I108" s="188"/>
      <c r="J108" s="189">
        <f>J326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4" t="str">
        <f>E7</f>
        <v>Otrokovice - revitalizace ROŠ - chodník na západním břehu - verze 1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401.1 - Přeložka veřejného osvětleni - 1.etapa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Otrokovice, m.č. Štěrkoviště</v>
      </c>
      <c r="G122" s="40"/>
      <c r="H122" s="40"/>
      <c r="I122" s="32" t="s">
        <v>22</v>
      </c>
      <c r="J122" s="79" t="str">
        <f>IF(J12="","",J12)</f>
        <v>5. 7. 2024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město Otrokovice</v>
      </c>
      <c r="G124" s="40"/>
      <c r="H124" s="40"/>
      <c r="I124" s="32" t="s">
        <v>30</v>
      </c>
      <c r="J124" s="36" t="str">
        <f>E21</f>
        <v>M.Sedlářová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Ing.L.Alster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116</v>
      </c>
      <c r="D127" s="194" t="s">
        <v>61</v>
      </c>
      <c r="E127" s="194" t="s">
        <v>57</v>
      </c>
      <c r="F127" s="194" t="s">
        <v>58</v>
      </c>
      <c r="G127" s="194" t="s">
        <v>117</v>
      </c>
      <c r="H127" s="194" t="s">
        <v>118</v>
      </c>
      <c r="I127" s="194" t="s">
        <v>119</v>
      </c>
      <c r="J127" s="195" t="s">
        <v>107</v>
      </c>
      <c r="K127" s="196" t="s">
        <v>120</v>
      </c>
      <c r="L127" s="197"/>
      <c r="M127" s="100" t="s">
        <v>1</v>
      </c>
      <c r="N127" s="101" t="s">
        <v>40</v>
      </c>
      <c r="O127" s="101" t="s">
        <v>121</v>
      </c>
      <c r="P127" s="101" t="s">
        <v>122</v>
      </c>
      <c r="Q127" s="101" t="s">
        <v>123</v>
      </c>
      <c r="R127" s="101" t="s">
        <v>124</v>
      </c>
      <c r="S127" s="101" t="s">
        <v>125</v>
      </c>
      <c r="T127" s="102" t="s">
        <v>126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127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P129+P141+P170+P317</f>
        <v>0</v>
      </c>
      <c r="Q128" s="104"/>
      <c r="R128" s="200">
        <f>R129+R141+R170+R317</f>
        <v>49.158393900000007</v>
      </c>
      <c r="S128" s="104"/>
      <c r="T128" s="201">
        <f>T129+T141+T170+T317</f>
        <v>9.6585000000000019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109</v>
      </c>
      <c r="BK128" s="202">
        <f>BK129+BK141+BK170+BK317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232</v>
      </c>
      <c r="F129" s="206" t="s">
        <v>233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P130+P137</f>
        <v>0</v>
      </c>
      <c r="Q129" s="211"/>
      <c r="R129" s="212">
        <f>R130+R137</f>
        <v>9</v>
      </c>
      <c r="S129" s="211"/>
      <c r="T129" s="213">
        <f>T130+T137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131</v>
      </c>
      <c r="BK129" s="216">
        <f>BK130+BK137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234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SUM(P131:P136)</f>
        <v>0</v>
      </c>
      <c r="Q130" s="211"/>
      <c r="R130" s="212">
        <f>SUM(R131:R136)</f>
        <v>9</v>
      </c>
      <c r="S130" s="211"/>
      <c r="T130" s="213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131</v>
      </c>
      <c r="BK130" s="216">
        <f>SUM(BK131:BK136)</f>
        <v>0</v>
      </c>
    </row>
    <row r="131" s="2" customFormat="1" ht="66.75" customHeight="1">
      <c r="A131" s="38"/>
      <c r="B131" s="39"/>
      <c r="C131" s="219" t="s">
        <v>84</v>
      </c>
      <c r="D131" s="219" t="s">
        <v>134</v>
      </c>
      <c r="E131" s="220" t="s">
        <v>1038</v>
      </c>
      <c r="F131" s="221" t="s">
        <v>1039</v>
      </c>
      <c r="G131" s="222" t="s">
        <v>237</v>
      </c>
      <c r="H131" s="223">
        <v>4.5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146</v>
      </c>
      <c r="AT131" s="231" t="s">
        <v>134</v>
      </c>
      <c r="AU131" s="231" t="s">
        <v>86</v>
      </c>
      <c r="AY131" s="17" t="s">
        <v>131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146</v>
      </c>
      <c r="BM131" s="231" t="s">
        <v>1040</v>
      </c>
    </row>
    <row r="132" s="14" customFormat="1">
      <c r="A132" s="14"/>
      <c r="B132" s="245"/>
      <c r="C132" s="246"/>
      <c r="D132" s="235" t="s">
        <v>140</v>
      </c>
      <c r="E132" s="247" t="s">
        <v>1</v>
      </c>
      <c r="F132" s="248" t="s">
        <v>1041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140</v>
      </c>
      <c r="AU132" s="254" t="s">
        <v>86</v>
      </c>
      <c r="AV132" s="14" t="s">
        <v>84</v>
      </c>
      <c r="AW132" s="14" t="s">
        <v>32</v>
      </c>
      <c r="AX132" s="14" t="s">
        <v>76</v>
      </c>
      <c r="AY132" s="254" t="s">
        <v>131</v>
      </c>
    </row>
    <row r="133" s="13" customFormat="1">
      <c r="A133" s="13"/>
      <c r="B133" s="233"/>
      <c r="C133" s="234"/>
      <c r="D133" s="235" t="s">
        <v>140</v>
      </c>
      <c r="E133" s="236" t="s">
        <v>1</v>
      </c>
      <c r="F133" s="237" t="s">
        <v>1042</v>
      </c>
      <c r="G133" s="234"/>
      <c r="H133" s="238">
        <v>4.5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140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131</v>
      </c>
    </row>
    <row r="134" s="2" customFormat="1" ht="16.5" customHeight="1">
      <c r="A134" s="38"/>
      <c r="B134" s="39"/>
      <c r="C134" s="269" t="s">
        <v>86</v>
      </c>
      <c r="D134" s="269" t="s">
        <v>449</v>
      </c>
      <c r="E134" s="270" t="s">
        <v>1043</v>
      </c>
      <c r="F134" s="271" t="s">
        <v>1044</v>
      </c>
      <c r="G134" s="272" t="s">
        <v>253</v>
      </c>
      <c r="H134" s="273">
        <v>9</v>
      </c>
      <c r="I134" s="274"/>
      <c r="J134" s="275">
        <f>ROUND(I134*H134,2)</f>
        <v>0</v>
      </c>
      <c r="K134" s="276"/>
      <c r="L134" s="277"/>
      <c r="M134" s="278" t="s">
        <v>1</v>
      </c>
      <c r="N134" s="279" t="s">
        <v>41</v>
      </c>
      <c r="O134" s="91"/>
      <c r="P134" s="229">
        <f>O134*H134</f>
        <v>0</v>
      </c>
      <c r="Q134" s="229">
        <v>1</v>
      </c>
      <c r="R134" s="229">
        <f>Q134*H134</f>
        <v>9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155</v>
      </c>
      <c r="AT134" s="231" t="s">
        <v>449</v>
      </c>
      <c r="AU134" s="231" t="s">
        <v>86</v>
      </c>
      <c r="AY134" s="17" t="s">
        <v>131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146</v>
      </c>
      <c r="BM134" s="231" t="s">
        <v>1045</v>
      </c>
    </row>
    <row r="135" s="13" customFormat="1">
      <c r="A135" s="13"/>
      <c r="B135" s="233"/>
      <c r="C135" s="234"/>
      <c r="D135" s="235" t="s">
        <v>140</v>
      </c>
      <c r="E135" s="236" t="s">
        <v>1</v>
      </c>
      <c r="F135" s="237" t="s">
        <v>1046</v>
      </c>
      <c r="G135" s="234"/>
      <c r="H135" s="238">
        <v>4.5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140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131</v>
      </c>
    </row>
    <row r="136" s="13" customFormat="1">
      <c r="A136" s="13"/>
      <c r="B136" s="233"/>
      <c r="C136" s="234"/>
      <c r="D136" s="235" t="s">
        <v>140</v>
      </c>
      <c r="E136" s="234"/>
      <c r="F136" s="237" t="s">
        <v>1047</v>
      </c>
      <c r="G136" s="234"/>
      <c r="H136" s="238">
        <v>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140</v>
      </c>
      <c r="AU136" s="244" t="s">
        <v>86</v>
      </c>
      <c r="AV136" s="13" t="s">
        <v>86</v>
      </c>
      <c r="AW136" s="13" t="s">
        <v>4</v>
      </c>
      <c r="AX136" s="13" t="s">
        <v>84</v>
      </c>
      <c r="AY136" s="244" t="s">
        <v>131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170</v>
      </c>
      <c r="F137" s="217" t="s">
        <v>768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SUM(P138:P140)</f>
        <v>0</v>
      </c>
      <c r="Q137" s="211"/>
      <c r="R137" s="212">
        <f>SUM(R138:R140)</f>
        <v>0</v>
      </c>
      <c r="S137" s="211"/>
      <c r="T137" s="213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131</v>
      </c>
      <c r="BK137" s="216">
        <f>SUM(BK138:BK140)</f>
        <v>0</v>
      </c>
    </row>
    <row r="138" s="2" customFormat="1" ht="37.8" customHeight="1">
      <c r="A138" s="38"/>
      <c r="B138" s="39"/>
      <c r="C138" s="219" t="s">
        <v>141</v>
      </c>
      <c r="D138" s="219" t="s">
        <v>134</v>
      </c>
      <c r="E138" s="220" t="s">
        <v>1048</v>
      </c>
      <c r="F138" s="221" t="s">
        <v>1049</v>
      </c>
      <c r="G138" s="222" t="s">
        <v>153</v>
      </c>
      <c r="H138" s="223">
        <v>20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146</v>
      </c>
      <c r="AT138" s="231" t="s">
        <v>134</v>
      </c>
      <c r="AU138" s="231" t="s">
        <v>86</v>
      </c>
      <c r="AY138" s="17" t="s">
        <v>131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146</v>
      </c>
      <c r="BM138" s="231" t="s">
        <v>1050</v>
      </c>
    </row>
    <row r="139" s="14" customFormat="1">
      <c r="A139" s="14"/>
      <c r="B139" s="245"/>
      <c r="C139" s="246"/>
      <c r="D139" s="235" t="s">
        <v>140</v>
      </c>
      <c r="E139" s="247" t="s">
        <v>1</v>
      </c>
      <c r="F139" s="248" t="s">
        <v>1051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140</v>
      </c>
      <c r="AU139" s="254" t="s">
        <v>86</v>
      </c>
      <c r="AV139" s="14" t="s">
        <v>84</v>
      </c>
      <c r="AW139" s="14" t="s">
        <v>32</v>
      </c>
      <c r="AX139" s="14" t="s">
        <v>76</v>
      </c>
      <c r="AY139" s="254" t="s">
        <v>131</v>
      </c>
    </row>
    <row r="140" s="13" customFormat="1">
      <c r="A140" s="13"/>
      <c r="B140" s="233"/>
      <c r="C140" s="234"/>
      <c r="D140" s="235" t="s">
        <v>140</v>
      </c>
      <c r="E140" s="236" t="s">
        <v>1</v>
      </c>
      <c r="F140" s="237" t="s">
        <v>1052</v>
      </c>
      <c r="G140" s="234"/>
      <c r="H140" s="238">
        <v>20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140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131</v>
      </c>
    </row>
    <row r="141" s="12" customFormat="1" ht="25.92" customHeight="1">
      <c r="A141" s="12"/>
      <c r="B141" s="203"/>
      <c r="C141" s="204"/>
      <c r="D141" s="205" t="s">
        <v>75</v>
      </c>
      <c r="E141" s="206" t="s">
        <v>1053</v>
      </c>
      <c r="F141" s="206" t="s">
        <v>1054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0.2742175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86</v>
      </c>
      <c r="AT141" s="215" t="s">
        <v>75</v>
      </c>
      <c r="AU141" s="215" t="s">
        <v>76</v>
      </c>
      <c r="AY141" s="214" t="s">
        <v>131</v>
      </c>
      <c r="BK141" s="216">
        <f>BK142</f>
        <v>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1055</v>
      </c>
      <c r="F142" s="217" t="s">
        <v>1056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SUM(P143:P169)</f>
        <v>0</v>
      </c>
      <c r="Q142" s="211"/>
      <c r="R142" s="212">
        <f>SUM(R143:R169)</f>
        <v>0.2742175</v>
      </c>
      <c r="S142" s="211"/>
      <c r="T142" s="213">
        <f>SUM(T143:T169)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86</v>
      </c>
      <c r="AT142" s="215" t="s">
        <v>75</v>
      </c>
      <c r="AU142" s="215" t="s">
        <v>84</v>
      </c>
      <c r="AY142" s="214" t="s">
        <v>131</v>
      </c>
      <c r="BK142" s="216">
        <f>SUM(BK143:BK169)</f>
        <v>0</v>
      </c>
    </row>
    <row r="143" s="2" customFormat="1" ht="49.05" customHeight="1">
      <c r="A143" s="38"/>
      <c r="B143" s="39"/>
      <c r="C143" s="219" t="s">
        <v>146</v>
      </c>
      <c r="D143" s="219" t="s">
        <v>134</v>
      </c>
      <c r="E143" s="220" t="s">
        <v>1057</v>
      </c>
      <c r="F143" s="221" t="s">
        <v>1058</v>
      </c>
      <c r="G143" s="222" t="s">
        <v>383</v>
      </c>
      <c r="H143" s="223">
        <v>22.5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305</v>
      </c>
      <c r="AT143" s="231" t="s">
        <v>134</v>
      </c>
      <c r="AU143" s="231" t="s">
        <v>86</v>
      </c>
      <c r="AY143" s="17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305</v>
      </c>
      <c r="BM143" s="231" t="s">
        <v>1059</v>
      </c>
    </row>
    <row r="144" s="13" customFormat="1">
      <c r="A144" s="13"/>
      <c r="B144" s="233"/>
      <c r="C144" s="234"/>
      <c r="D144" s="235" t="s">
        <v>140</v>
      </c>
      <c r="E144" s="236" t="s">
        <v>1</v>
      </c>
      <c r="F144" s="237" t="s">
        <v>1060</v>
      </c>
      <c r="G144" s="234"/>
      <c r="H144" s="238">
        <v>22.5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140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131</v>
      </c>
    </row>
    <row r="145" s="2" customFormat="1" ht="24.15" customHeight="1">
      <c r="A145" s="38"/>
      <c r="B145" s="39"/>
      <c r="C145" s="269" t="s">
        <v>130</v>
      </c>
      <c r="D145" s="269" t="s">
        <v>449</v>
      </c>
      <c r="E145" s="270" t="s">
        <v>1061</v>
      </c>
      <c r="F145" s="271" t="s">
        <v>1062</v>
      </c>
      <c r="G145" s="272" t="s">
        <v>383</v>
      </c>
      <c r="H145" s="273">
        <v>25.875</v>
      </c>
      <c r="I145" s="274"/>
      <c r="J145" s="275">
        <f>ROUND(I145*H145,2)</f>
        <v>0</v>
      </c>
      <c r="K145" s="276"/>
      <c r="L145" s="277"/>
      <c r="M145" s="278" t="s">
        <v>1</v>
      </c>
      <c r="N145" s="279" t="s">
        <v>41</v>
      </c>
      <c r="O145" s="91"/>
      <c r="P145" s="229">
        <f>O145*H145</f>
        <v>0</v>
      </c>
      <c r="Q145" s="229">
        <v>0.00016000000000000001</v>
      </c>
      <c r="R145" s="229">
        <f>Q145*H145</f>
        <v>0.0041400000000000005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372</v>
      </c>
      <c r="AT145" s="231" t="s">
        <v>449</v>
      </c>
      <c r="AU145" s="231" t="s">
        <v>86</v>
      </c>
      <c r="AY145" s="17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305</v>
      </c>
      <c r="BM145" s="231" t="s">
        <v>1063</v>
      </c>
    </row>
    <row r="146" s="13" customFormat="1">
      <c r="A146" s="13"/>
      <c r="B146" s="233"/>
      <c r="C146" s="234"/>
      <c r="D146" s="235" t="s">
        <v>140</v>
      </c>
      <c r="E146" s="236" t="s">
        <v>1</v>
      </c>
      <c r="F146" s="237" t="s">
        <v>1064</v>
      </c>
      <c r="G146" s="234"/>
      <c r="H146" s="238">
        <v>22.5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131</v>
      </c>
    </row>
    <row r="147" s="13" customFormat="1">
      <c r="A147" s="13"/>
      <c r="B147" s="233"/>
      <c r="C147" s="234"/>
      <c r="D147" s="235" t="s">
        <v>140</v>
      </c>
      <c r="E147" s="234"/>
      <c r="F147" s="237" t="s">
        <v>1065</v>
      </c>
      <c r="G147" s="234"/>
      <c r="H147" s="238">
        <v>25.875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140</v>
      </c>
      <c r="AU147" s="244" t="s">
        <v>86</v>
      </c>
      <c r="AV147" s="13" t="s">
        <v>86</v>
      </c>
      <c r="AW147" s="13" t="s">
        <v>4</v>
      </c>
      <c r="AX147" s="13" t="s">
        <v>84</v>
      </c>
      <c r="AY147" s="244" t="s">
        <v>131</v>
      </c>
    </row>
    <row r="148" s="2" customFormat="1" ht="49.05" customHeight="1">
      <c r="A148" s="38"/>
      <c r="B148" s="39"/>
      <c r="C148" s="219" t="s">
        <v>150</v>
      </c>
      <c r="D148" s="219" t="s">
        <v>134</v>
      </c>
      <c r="E148" s="220" t="s">
        <v>1066</v>
      </c>
      <c r="F148" s="221" t="s">
        <v>1067</v>
      </c>
      <c r="G148" s="222" t="s">
        <v>383</v>
      </c>
      <c r="H148" s="223">
        <v>213.5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305</v>
      </c>
      <c r="AT148" s="231" t="s">
        <v>134</v>
      </c>
      <c r="AU148" s="231" t="s">
        <v>86</v>
      </c>
      <c r="AY148" s="17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305</v>
      </c>
      <c r="BM148" s="231" t="s">
        <v>1068</v>
      </c>
    </row>
    <row r="149" s="14" customFormat="1">
      <c r="A149" s="14"/>
      <c r="B149" s="245"/>
      <c r="C149" s="246"/>
      <c r="D149" s="235" t="s">
        <v>140</v>
      </c>
      <c r="E149" s="247" t="s">
        <v>1</v>
      </c>
      <c r="F149" s="248" t="s">
        <v>1069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140</v>
      </c>
      <c r="AU149" s="254" t="s">
        <v>86</v>
      </c>
      <c r="AV149" s="14" t="s">
        <v>84</v>
      </c>
      <c r="AW149" s="14" t="s">
        <v>32</v>
      </c>
      <c r="AX149" s="14" t="s">
        <v>76</v>
      </c>
      <c r="AY149" s="254" t="s">
        <v>131</v>
      </c>
    </row>
    <row r="150" s="13" customFormat="1">
      <c r="A150" s="13"/>
      <c r="B150" s="233"/>
      <c r="C150" s="234"/>
      <c r="D150" s="235" t="s">
        <v>140</v>
      </c>
      <c r="E150" s="236" t="s">
        <v>1</v>
      </c>
      <c r="F150" s="237" t="s">
        <v>1070</v>
      </c>
      <c r="G150" s="234"/>
      <c r="H150" s="238">
        <v>161.5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140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131</v>
      </c>
    </row>
    <row r="151" s="14" customFormat="1">
      <c r="A151" s="14"/>
      <c r="B151" s="245"/>
      <c r="C151" s="246"/>
      <c r="D151" s="235" t="s">
        <v>140</v>
      </c>
      <c r="E151" s="247" t="s">
        <v>1</v>
      </c>
      <c r="F151" s="248" t="s">
        <v>1071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140</v>
      </c>
      <c r="AU151" s="254" t="s">
        <v>86</v>
      </c>
      <c r="AV151" s="14" t="s">
        <v>84</v>
      </c>
      <c r="AW151" s="14" t="s">
        <v>32</v>
      </c>
      <c r="AX151" s="14" t="s">
        <v>76</v>
      </c>
      <c r="AY151" s="254" t="s">
        <v>131</v>
      </c>
    </row>
    <row r="152" s="13" customFormat="1">
      <c r="A152" s="13"/>
      <c r="B152" s="233"/>
      <c r="C152" s="234"/>
      <c r="D152" s="235" t="s">
        <v>140</v>
      </c>
      <c r="E152" s="236" t="s">
        <v>1</v>
      </c>
      <c r="F152" s="237" t="s">
        <v>1072</v>
      </c>
      <c r="G152" s="234"/>
      <c r="H152" s="238">
        <v>52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140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131</v>
      </c>
    </row>
    <row r="153" s="15" customFormat="1">
      <c r="A153" s="15"/>
      <c r="B153" s="258"/>
      <c r="C153" s="259"/>
      <c r="D153" s="235" t="s">
        <v>140</v>
      </c>
      <c r="E153" s="260" t="s">
        <v>1</v>
      </c>
      <c r="F153" s="261" t="s">
        <v>246</v>
      </c>
      <c r="G153" s="259"/>
      <c r="H153" s="262">
        <v>213.5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140</v>
      </c>
      <c r="AU153" s="268" t="s">
        <v>86</v>
      </c>
      <c r="AV153" s="15" t="s">
        <v>146</v>
      </c>
      <c r="AW153" s="15" t="s">
        <v>32</v>
      </c>
      <c r="AX153" s="15" t="s">
        <v>84</v>
      </c>
      <c r="AY153" s="268" t="s">
        <v>131</v>
      </c>
    </row>
    <row r="154" s="2" customFormat="1" ht="24.15" customHeight="1">
      <c r="A154" s="38"/>
      <c r="B154" s="39"/>
      <c r="C154" s="269" t="s">
        <v>158</v>
      </c>
      <c r="D154" s="269" t="s">
        <v>449</v>
      </c>
      <c r="E154" s="270" t="s">
        <v>1073</v>
      </c>
      <c r="F154" s="271" t="s">
        <v>1074</v>
      </c>
      <c r="G154" s="272" t="s">
        <v>383</v>
      </c>
      <c r="H154" s="273">
        <v>245.52500000000001</v>
      </c>
      <c r="I154" s="274"/>
      <c r="J154" s="275">
        <f>ROUND(I154*H154,2)</f>
        <v>0</v>
      </c>
      <c r="K154" s="276"/>
      <c r="L154" s="277"/>
      <c r="M154" s="278" t="s">
        <v>1</v>
      </c>
      <c r="N154" s="279" t="s">
        <v>41</v>
      </c>
      <c r="O154" s="91"/>
      <c r="P154" s="229">
        <f>O154*H154</f>
        <v>0</v>
      </c>
      <c r="Q154" s="229">
        <v>0.0011000000000000001</v>
      </c>
      <c r="R154" s="229">
        <f>Q154*H154</f>
        <v>0.27007750000000003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372</v>
      </c>
      <c r="AT154" s="231" t="s">
        <v>449</v>
      </c>
      <c r="AU154" s="231" t="s">
        <v>86</v>
      </c>
      <c r="AY154" s="17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305</v>
      </c>
      <c r="BM154" s="231" t="s">
        <v>1075</v>
      </c>
    </row>
    <row r="155" s="13" customFormat="1">
      <c r="A155" s="13"/>
      <c r="B155" s="233"/>
      <c r="C155" s="234"/>
      <c r="D155" s="235" t="s">
        <v>140</v>
      </c>
      <c r="E155" s="236" t="s">
        <v>1</v>
      </c>
      <c r="F155" s="237" t="s">
        <v>1076</v>
      </c>
      <c r="G155" s="234"/>
      <c r="H155" s="238">
        <v>213.5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140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131</v>
      </c>
    </row>
    <row r="156" s="13" customFormat="1">
      <c r="A156" s="13"/>
      <c r="B156" s="233"/>
      <c r="C156" s="234"/>
      <c r="D156" s="235" t="s">
        <v>140</v>
      </c>
      <c r="E156" s="234"/>
      <c r="F156" s="237" t="s">
        <v>1077</v>
      </c>
      <c r="G156" s="234"/>
      <c r="H156" s="238">
        <v>245.52500000000001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140</v>
      </c>
      <c r="AU156" s="244" t="s">
        <v>86</v>
      </c>
      <c r="AV156" s="13" t="s">
        <v>86</v>
      </c>
      <c r="AW156" s="13" t="s">
        <v>4</v>
      </c>
      <c r="AX156" s="13" t="s">
        <v>84</v>
      </c>
      <c r="AY156" s="244" t="s">
        <v>131</v>
      </c>
    </row>
    <row r="157" s="2" customFormat="1" ht="55.5" customHeight="1">
      <c r="A157" s="38"/>
      <c r="B157" s="39"/>
      <c r="C157" s="219" t="s">
        <v>155</v>
      </c>
      <c r="D157" s="219" t="s">
        <v>134</v>
      </c>
      <c r="E157" s="220" t="s">
        <v>1078</v>
      </c>
      <c r="F157" s="221" t="s">
        <v>1079</v>
      </c>
      <c r="G157" s="222" t="s">
        <v>383</v>
      </c>
      <c r="H157" s="223">
        <v>49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305</v>
      </c>
      <c r="AT157" s="231" t="s">
        <v>134</v>
      </c>
      <c r="AU157" s="231" t="s">
        <v>86</v>
      </c>
      <c r="AY157" s="17" t="s">
        <v>131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305</v>
      </c>
      <c r="BM157" s="231" t="s">
        <v>1080</v>
      </c>
    </row>
    <row r="158" s="14" customFormat="1">
      <c r="A158" s="14"/>
      <c r="B158" s="245"/>
      <c r="C158" s="246"/>
      <c r="D158" s="235" t="s">
        <v>140</v>
      </c>
      <c r="E158" s="247" t="s">
        <v>1</v>
      </c>
      <c r="F158" s="248" t="s">
        <v>1081</v>
      </c>
      <c r="G158" s="246"/>
      <c r="H158" s="247" t="s">
        <v>1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140</v>
      </c>
      <c r="AU158" s="254" t="s">
        <v>86</v>
      </c>
      <c r="AV158" s="14" t="s">
        <v>84</v>
      </c>
      <c r="AW158" s="14" t="s">
        <v>32</v>
      </c>
      <c r="AX158" s="14" t="s">
        <v>76</v>
      </c>
      <c r="AY158" s="254" t="s">
        <v>131</v>
      </c>
    </row>
    <row r="159" s="14" customFormat="1">
      <c r="A159" s="14"/>
      <c r="B159" s="245"/>
      <c r="C159" s="246"/>
      <c r="D159" s="235" t="s">
        <v>140</v>
      </c>
      <c r="E159" s="247" t="s">
        <v>1</v>
      </c>
      <c r="F159" s="248" t="s">
        <v>1082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140</v>
      </c>
      <c r="AU159" s="254" t="s">
        <v>86</v>
      </c>
      <c r="AV159" s="14" t="s">
        <v>84</v>
      </c>
      <c r="AW159" s="14" t="s">
        <v>32</v>
      </c>
      <c r="AX159" s="14" t="s">
        <v>76</v>
      </c>
      <c r="AY159" s="254" t="s">
        <v>131</v>
      </c>
    </row>
    <row r="160" s="13" customFormat="1">
      <c r="A160" s="13"/>
      <c r="B160" s="233"/>
      <c r="C160" s="234"/>
      <c r="D160" s="235" t="s">
        <v>140</v>
      </c>
      <c r="E160" s="236" t="s">
        <v>1</v>
      </c>
      <c r="F160" s="237" t="s">
        <v>1083</v>
      </c>
      <c r="G160" s="234"/>
      <c r="H160" s="238">
        <v>16.5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140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131</v>
      </c>
    </row>
    <row r="161" s="14" customFormat="1">
      <c r="A161" s="14"/>
      <c r="B161" s="245"/>
      <c r="C161" s="246"/>
      <c r="D161" s="235" t="s">
        <v>140</v>
      </c>
      <c r="E161" s="247" t="s">
        <v>1</v>
      </c>
      <c r="F161" s="248" t="s">
        <v>1084</v>
      </c>
      <c r="G161" s="246"/>
      <c r="H161" s="247" t="s">
        <v>1</v>
      </c>
      <c r="I161" s="249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140</v>
      </c>
      <c r="AU161" s="254" t="s">
        <v>86</v>
      </c>
      <c r="AV161" s="14" t="s">
        <v>84</v>
      </c>
      <c r="AW161" s="14" t="s">
        <v>32</v>
      </c>
      <c r="AX161" s="14" t="s">
        <v>76</v>
      </c>
      <c r="AY161" s="254" t="s">
        <v>131</v>
      </c>
    </row>
    <row r="162" s="13" customFormat="1">
      <c r="A162" s="13"/>
      <c r="B162" s="233"/>
      <c r="C162" s="234"/>
      <c r="D162" s="235" t="s">
        <v>140</v>
      </c>
      <c r="E162" s="236" t="s">
        <v>1</v>
      </c>
      <c r="F162" s="237" t="s">
        <v>1085</v>
      </c>
      <c r="G162" s="234"/>
      <c r="H162" s="238">
        <v>32.5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140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131</v>
      </c>
    </row>
    <row r="163" s="15" customFormat="1">
      <c r="A163" s="15"/>
      <c r="B163" s="258"/>
      <c r="C163" s="259"/>
      <c r="D163" s="235" t="s">
        <v>140</v>
      </c>
      <c r="E163" s="260" t="s">
        <v>1</v>
      </c>
      <c r="F163" s="261" t="s">
        <v>246</v>
      </c>
      <c r="G163" s="259"/>
      <c r="H163" s="262">
        <v>49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140</v>
      </c>
      <c r="AU163" s="268" t="s">
        <v>86</v>
      </c>
      <c r="AV163" s="15" t="s">
        <v>146</v>
      </c>
      <c r="AW163" s="15" t="s">
        <v>32</v>
      </c>
      <c r="AX163" s="15" t="s">
        <v>84</v>
      </c>
      <c r="AY163" s="268" t="s">
        <v>131</v>
      </c>
    </row>
    <row r="164" s="2" customFormat="1" ht="37.8" customHeight="1">
      <c r="A164" s="38"/>
      <c r="B164" s="39"/>
      <c r="C164" s="219" t="s">
        <v>170</v>
      </c>
      <c r="D164" s="219" t="s">
        <v>134</v>
      </c>
      <c r="E164" s="220" t="s">
        <v>1086</v>
      </c>
      <c r="F164" s="221" t="s">
        <v>1087</v>
      </c>
      <c r="G164" s="222" t="s">
        <v>287</v>
      </c>
      <c r="H164" s="223">
        <v>25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305</v>
      </c>
      <c r="AT164" s="231" t="s">
        <v>134</v>
      </c>
      <c r="AU164" s="231" t="s">
        <v>86</v>
      </c>
      <c r="AY164" s="17" t="s">
        <v>131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305</v>
      </c>
      <c r="BM164" s="231" t="s">
        <v>1088</v>
      </c>
    </row>
    <row r="165" s="13" customFormat="1">
      <c r="A165" s="13"/>
      <c r="B165" s="233"/>
      <c r="C165" s="234"/>
      <c r="D165" s="235" t="s">
        <v>140</v>
      </c>
      <c r="E165" s="236" t="s">
        <v>1</v>
      </c>
      <c r="F165" s="237" t="s">
        <v>1089</v>
      </c>
      <c r="G165" s="234"/>
      <c r="H165" s="238">
        <v>25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140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131</v>
      </c>
    </row>
    <row r="166" s="2" customFormat="1" ht="44.25" customHeight="1">
      <c r="A166" s="38"/>
      <c r="B166" s="39"/>
      <c r="C166" s="219" t="s">
        <v>177</v>
      </c>
      <c r="D166" s="219" t="s">
        <v>134</v>
      </c>
      <c r="E166" s="220" t="s">
        <v>1090</v>
      </c>
      <c r="F166" s="221" t="s">
        <v>1091</v>
      </c>
      <c r="G166" s="222" t="s">
        <v>287</v>
      </c>
      <c r="H166" s="223">
        <v>55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305</v>
      </c>
      <c r="AT166" s="231" t="s">
        <v>134</v>
      </c>
      <c r="AU166" s="231" t="s">
        <v>86</v>
      </c>
      <c r="AY166" s="17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305</v>
      </c>
      <c r="BM166" s="231" t="s">
        <v>1092</v>
      </c>
    </row>
    <row r="167" s="13" customFormat="1">
      <c r="A167" s="13"/>
      <c r="B167" s="233"/>
      <c r="C167" s="234"/>
      <c r="D167" s="235" t="s">
        <v>140</v>
      </c>
      <c r="E167" s="236" t="s">
        <v>1</v>
      </c>
      <c r="F167" s="237" t="s">
        <v>1093</v>
      </c>
      <c r="G167" s="234"/>
      <c r="H167" s="238">
        <v>55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140</v>
      </c>
      <c r="AU167" s="244" t="s">
        <v>86</v>
      </c>
      <c r="AV167" s="13" t="s">
        <v>86</v>
      </c>
      <c r="AW167" s="13" t="s">
        <v>32</v>
      </c>
      <c r="AX167" s="13" t="s">
        <v>84</v>
      </c>
      <c r="AY167" s="244" t="s">
        <v>131</v>
      </c>
    </row>
    <row r="168" s="2" customFormat="1" ht="16.5" customHeight="1">
      <c r="A168" s="38"/>
      <c r="B168" s="39"/>
      <c r="C168" s="219" t="s">
        <v>184</v>
      </c>
      <c r="D168" s="219" t="s">
        <v>134</v>
      </c>
      <c r="E168" s="220" t="s">
        <v>1094</v>
      </c>
      <c r="F168" s="221" t="s">
        <v>1095</v>
      </c>
      <c r="G168" s="222" t="s">
        <v>287</v>
      </c>
      <c r="H168" s="223">
        <v>5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305</v>
      </c>
      <c r="AT168" s="231" t="s">
        <v>134</v>
      </c>
      <c r="AU168" s="231" t="s">
        <v>86</v>
      </c>
      <c r="AY168" s="17" t="s">
        <v>131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305</v>
      </c>
      <c r="BM168" s="231" t="s">
        <v>1096</v>
      </c>
    </row>
    <row r="169" s="13" customFormat="1">
      <c r="A169" s="13"/>
      <c r="B169" s="233"/>
      <c r="C169" s="234"/>
      <c r="D169" s="235" t="s">
        <v>140</v>
      </c>
      <c r="E169" s="236" t="s">
        <v>1</v>
      </c>
      <c r="F169" s="237" t="s">
        <v>130</v>
      </c>
      <c r="G169" s="234"/>
      <c r="H169" s="238">
        <v>5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140</v>
      </c>
      <c r="AU169" s="244" t="s">
        <v>86</v>
      </c>
      <c r="AV169" s="13" t="s">
        <v>86</v>
      </c>
      <c r="AW169" s="13" t="s">
        <v>32</v>
      </c>
      <c r="AX169" s="13" t="s">
        <v>84</v>
      </c>
      <c r="AY169" s="244" t="s">
        <v>131</v>
      </c>
    </row>
    <row r="170" s="12" customFormat="1" ht="25.92" customHeight="1">
      <c r="A170" s="12"/>
      <c r="B170" s="203"/>
      <c r="C170" s="204"/>
      <c r="D170" s="205" t="s">
        <v>75</v>
      </c>
      <c r="E170" s="206" t="s">
        <v>449</v>
      </c>
      <c r="F170" s="206" t="s">
        <v>1097</v>
      </c>
      <c r="G170" s="204"/>
      <c r="H170" s="204"/>
      <c r="I170" s="207"/>
      <c r="J170" s="208">
        <f>BK170</f>
        <v>0</v>
      </c>
      <c r="K170" s="204"/>
      <c r="L170" s="209"/>
      <c r="M170" s="210"/>
      <c r="N170" s="211"/>
      <c r="O170" s="211"/>
      <c r="P170" s="212">
        <f>P171+P205</f>
        <v>0</v>
      </c>
      <c r="Q170" s="211"/>
      <c r="R170" s="212">
        <f>R171+R205</f>
        <v>39.884176400000008</v>
      </c>
      <c r="S170" s="211"/>
      <c r="T170" s="213">
        <f>T171+T205</f>
        <v>9.6585000000000019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141</v>
      </c>
      <c r="AT170" s="215" t="s">
        <v>75</v>
      </c>
      <c r="AU170" s="215" t="s">
        <v>76</v>
      </c>
      <c r="AY170" s="214" t="s">
        <v>131</v>
      </c>
      <c r="BK170" s="216">
        <f>BK171+BK205</f>
        <v>0</v>
      </c>
    </row>
    <row r="171" s="12" customFormat="1" ht="22.8" customHeight="1">
      <c r="A171" s="12"/>
      <c r="B171" s="203"/>
      <c r="C171" s="204"/>
      <c r="D171" s="205" t="s">
        <v>75</v>
      </c>
      <c r="E171" s="217" t="s">
        <v>1098</v>
      </c>
      <c r="F171" s="217" t="s">
        <v>1099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SUM(P172:P204)</f>
        <v>0</v>
      </c>
      <c r="Q171" s="211"/>
      <c r="R171" s="212">
        <f>SUM(R172:R204)</f>
        <v>0.61671100000000001</v>
      </c>
      <c r="S171" s="211"/>
      <c r="T171" s="213">
        <f>SUM(T172:T204)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141</v>
      </c>
      <c r="AT171" s="215" t="s">
        <v>75</v>
      </c>
      <c r="AU171" s="215" t="s">
        <v>84</v>
      </c>
      <c r="AY171" s="214" t="s">
        <v>131</v>
      </c>
      <c r="BK171" s="216">
        <f>SUM(BK172:BK204)</f>
        <v>0</v>
      </c>
    </row>
    <row r="172" s="2" customFormat="1" ht="33" customHeight="1">
      <c r="A172" s="38"/>
      <c r="B172" s="39"/>
      <c r="C172" s="219" t="s">
        <v>8</v>
      </c>
      <c r="D172" s="219" t="s">
        <v>134</v>
      </c>
      <c r="E172" s="220" t="s">
        <v>1100</v>
      </c>
      <c r="F172" s="221" t="s">
        <v>1101</v>
      </c>
      <c r="G172" s="222" t="s">
        <v>287</v>
      </c>
      <c r="H172" s="223">
        <v>5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536</v>
      </c>
      <c r="AT172" s="231" t="s">
        <v>134</v>
      </c>
      <c r="AU172" s="231" t="s">
        <v>86</v>
      </c>
      <c r="AY172" s="17" t="s">
        <v>131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536</v>
      </c>
      <c r="BM172" s="231" t="s">
        <v>1102</v>
      </c>
    </row>
    <row r="173" s="13" customFormat="1">
      <c r="A173" s="13"/>
      <c r="B173" s="233"/>
      <c r="C173" s="234"/>
      <c r="D173" s="235" t="s">
        <v>140</v>
      </c>
      <c r="E173" s="236" t="s">
        <v>1</v>
      </c>
      <c r="F173" s="237" t="s">
        <v>130</v>
      </c>
      <c r="G173" s="234"/>
      <c r="H173" s="238">
        <v>5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140</v>
      </c>
      <c r="AU173" s="244" t="s">
        <v>86</v>
      </c>
      <c r="AV173" s="13" t="s">
        <v>86</v>
      </c>
      <c r="AW173" s="13" t="s">
        <v>32</v>
      </c>
      <c r="AX173" s="13" t="s">
        <v>84</v>
      </c>
      <c r="AY173" s="244" t="s">
        <v>131</v>
      </c>
    </row>
    <row r="174" s="2" customFormat="1" ht="37.8" customHeight="1">
      <c r="A174" s="38"/>
      <c r="B174" s="39"/>
      <c r="C174" s="269" t="s">
        <v>195</v>
      </c>
      <c r="D174" s="269" t="s">
        <v>449</v>
      </c>
      <c r="E174" s="270" t="s">
        <v>1103</v>
      </c>
      <c r="F174" s="271" t="s">
        <v>1104</v>
      </c>
      <c r="G174" s="272" t="s">
        <v>287</v>
      </c>
      <c r="H174" s="273">
        <v>5</v>
      </c>
      <c r="I174" s="274"/>
      <c r="J174" s="275">
        <f>ROUND(I174*H174,2)</f>
        <v>0</v>
      </c>
      <c r="K174" s="276"/>
      <c r="L174" s="277"/>
      <c r="M174" s="278" t="s">
        <v>1</v>
      </c>
      <c r="N174" s="279" t="s">
        <v>41</v>
      </c>
      <c r="O174" s="91"/>
      <c r="P174" s="229">
        <f>O174*H174</f>
        <v>0</v>
      </c>
      <c r="Q174" s="229">
        <v>0.010999999999999999</v>
      </c>
      <c r="R174" s="229">
        <f>Q174*H174</f>
        <v>0.054999999999999993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1105</v>
      </c>
      <c r="AT174" s="231" t="s">
        <v>449</v>
      </c>
      <c r="AU174" s="231" t="s">
        <v>86</v>
      </c>
      <c r="AY174" s="17" t="s">
        <v>131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1105</v>
      </c>
      <c r="BM174" s="231" t="s">
        <v>1106</v>
      </c>
    </row>
    <row r="175" s="13" customFormat="1">
      <c r="A175" s="13"/>
      <c r="B175" s="233"/>
      <c r="C175" s="234"/>
      <c r="D175" s="235" t="s">
        <v>140</v>
      </c>
      <c r="E175" s="236" t="s">
        <v>1</v>
      </c>
      <c r="F175" s="237" t="s">
        <v>130</v>
      </c>
      <c r="G175" s="234"/>
      <c r="H175" s="238">
        <v>5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140</v>
      </c>
      <c r="AU175" s="244" t="s">
        <v>86</v>
      </c>
      <c r="AV175" s="13" t="s">
        <v>86</v>
      </c>
      <c r="AW175" s="13" t="s">
        <v>32</v>
      </c>
      <c r="AX175" s="13" t="s">
        <v>84</v>
      </c>
      <c r="AY175" s="244" t="s">
        <v>131</v>
      </c>
    </row>
    <row r="176" s="2" customFormat="1" ht="16.5" customHeight="1">
      <c r="A176" s="38"/>
      <c r="B176" s="39"/>
      <c r="C176" s="219" t="s">
        <v>201</v>
      </c>
      <c r="D176" s="219" t="s">
        <v>134</v>
      </c>
      <c r="E176" s="220" t="s">
        <v>1107</v>
      </c>
      <c r="F176" s="221" t="s">
        <v>1108</v>
      </c>
      <c r="G176" s="222" t="s">
        <v>287</v>
      </c>
      <c r="H176" s="223">
        <v>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536</v>
      </c>
      <c r="AT176" s="231" t="s">
        <v>134</v>
      </c>
      <c r="AU176" s="231" t="s">
        <v>86</v>
      </c>
      <c r="AY176" s="17" t="s">
        <v>131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536</v>
      </c>
      <c r="BM176" s="231" t="s">
        <v>1109</v>
      </c>
    </row>
    <row r="177" s="13" customFormat="1">
      <c r="A177" s="13"/>
      <c r="B177" s="233"/>
      <c r="C177" s="234"/>
      <c r="D177" s="235" t="s">
        <v>140</v>
      </c>
      <c r="E177" s="236" t="s">
        <v>1</v>
      </c>
      <c r="F177" s="237" t="s">
        <v>130</v>
      </c>
      <c r="G177" s="234"/>
      <c r="H177" s="238">
        <v>5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140</v>
      </c>
      <c r="AU177" s="244" t="s">
        <v>86</v>
      </c>
      <c r="AV177" s="13" t="s">
        <v>86</v>
      </c>
      <c r="AW177" s="13" t="s">
        <v>32</v>
      </c>
      <c r="AX177" s="13" t="s">
        <v>84</v>
      </c>
      <c r="AY177" s="244" t="s">
        <v>131</v>
      </c>
    </row>
    <row r="178" s="2" customFormat="1" ht="37.8" customHeight="1">
      <c r="A178" s="38"/>
      <c r="B178" s="39"/>
      <c r="C178" s="269" t="s">
        <v>301</v>
      </c>
      <c r="D178" s="269" t="s">
        <v>449</v>
      </c>
      <c r="E178" s="270" t="s">
        <v>1110</v>
      </c>
      <c r="F178" s="271" t="s">
        <v>1111</v>
      </c>
      <c r="G178" s="272" t="s">
        <v>287</v>
      </c>
      <c r="H178" s="273">
        <v>5</v>
      </c>
      <c r="I178" s="274"/>
      <c r="J178" s="275">
        <f>ROUND(I178*H178,2)</f>
        <v>0</v>
      </c>
      <c r="K178" s="276"/>
      <c r="L178" s="277"/>
      <c r="M178" s="278" t="s">
        <v>1</v>
      </c>
      <c r="N178" s="279" t="s">
        <v>41</v>
      </c>
      <c r="O178" s="91"/>
      <c r="P178" s="229">
        <f>O178*H178</f>
        <v>0</v>
      </c>
      <c r="Q178" s="229">
        <v>0.062</v>
      </c>
      <c r="R178" s="229">
        <f>Q178*H178</f>
        <v>0.31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1105</v>
      </c>
      <c r="AT178" s="231" t="s">
        <v>449</v>
      </c>
      <c r="AU178" s="231" t="s">
        <v>86</v>
      </c>
      <c r="AY178" s="17" t="s">
        <v>131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1105</v>
      </c>
      <c r="BM178" s="231" t="s">
        <v>1112</v>
      </c>
    </row>
    <row r="179" s="13" customFormat="1">
      <c r="A179" s="13"/>
      <c r="B179" s="233"/>
      <c r="C179" s="234"/>
      <c r="D179" s="235" t="s">
        <v>140</v>
      </c>
      <c r="E179" s="236" t="s">
        <v>1</v>
      </c>
      <c r="F179" s="237" t="s">
        <v>130</v>
      </c>
      <c r="G179" s="234"/>
      <c r="H179" s="238">
        <v>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140</v>
      </c>
      <c r="AU179" s="244" t="s">
        <v>86</v>
      </c>
      <c r="AV179" s="13" t="s">
        <v>86</v>
      </c>
      <c r="AW179" s="13" t="s">
        <v>32</v>
      </c>
      <c r="AX179" s="13" t="s">
        <v>84</v>
      </c>
      <c r="AY179" s="244" t="s">
        <v>131</v>
      </c>
    </row>
    <row r="180" s="2" customFormat="1" ht="16.5" customHeight="1">
      <c r="A180" s="38"/>
      <c r="B180" s="39"/>
      <c r="C180" s="269" t="s">
        <v>305</v>
      </c>
      <c r="D180" s="269" t="s">
        <v>449</v>
      </c>
      <c r="E180" s="270" t="s">
        <v>1113</v>
      </c>
      <c r="F180" s="271" t="s">
        <v>1114</v>
      </c>
      <c r="G180" s="272" t="s">
        <v>287</v>
      </c>
      <c r="H180" s="273">
        <v>5</v>
      </c>
      <c r="I180" s="274"/>
      <c r="J180" s="275">
        <f>ROUND(I180*H180,2)</f>
        <v>0</v>
      </c>
      <c r="K180" s="276"/>
      <c r="L180" s="277"/>
      <c r="M180" s="278" t="s">
        <v>1</v>
      </c>
      <c r="N180" s="279" t="s">
        <v>41</v>
      </c>
      <c r="O180" s="91"/>
      <c r="P180" s="229">
        <f>O180*H180</f>
        <v>0</v>
      </c>
      <c r="Q180" s="229">
        <v>0.0012999999999999999</v>
      </c>
      <c r="R180" s="229">
        <f>Q180*H180</f>
        <v>0.0064999999999999997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1105</v>
      </c>
      <c r="AT180" s="231" t="s">
        <v>449</v>
      </c>
      <c r="AU180" s="231" t="s">
        <v>86</v>
      </c>
      <c r="AY180" s="17" t="s">
        <v>131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1105</v>
      </c>
      <c r="BM180" s="231" t="s">
        <v>1115</v>
      </c>
    </row>
    <row r="181" s="13" customFormat="1">
      <c r="A181" s="13"/>
      <c r="B181" s="233"/>
      <c r="C181" s="234"/>
      <c r="D181" s="235" t="s">
        <v>140</v>
      </c>
      <c r="E181" s="236" t="s">
        <v>1</v>
      </c>
      <c r="F181" s="237" t="s">
        <v>130</v>
      </c>
      <c r="G181" s="234"/>
      <c r="H181" s="238">
        <v>5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140</v>
      </c>
      <c r="AU181" s="244" t="s">
        <v>86</v>
      </c>
      <c r="AV181" s="13" t="s">
        <v>86</v>
      </c>
      <c r="AW181" s="13" t="s">
        <v>32</v>
      </c>
      <c r="AX181" s="13" t="s">
        <v>84</v>
      </c>
      <c r="AY181" s="244" t="s">
        <v>131</v>
      </c>
    </row>
    <row r="182" s="2" customFormat="1" ht="24.15" customHeight="1">
      <c r="A182" s="38"/>
      <c r="B182" s="39"/>
      <c r="C182" s="219" t="s">
        <v>309</v>
      </c>
      <c r="D182" s="219" t="s">
        <v>134</v>
      </c>
      <c r="E182" s="220" t="s">
        <v>1116</v>
      </c>
      <c r="F182" s="221" t="s">
        <v>1117</v>
      </c>
      <c r="G182" s="222" t="s">
        <v>287</v>
      </c>
      <c r="H182" s="223">
        <v>5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536</v>
      </c>
      <c r="AT182" s="231" t="s">
        <v>134</v>
      </c>
      <c r="AU182" s="231" t="s">
        <v>86</v>
      </c>
      <c r="AY182" s="17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536</v>
      </c>
      <c r="BM182" s="231" t="s">
        <v>1118</v>
      </c>
    </row>
    <row r="183" s="13" customFormat="1">
      <c r="A183" s="13"/>
      <c r="B183" s="233"/>
      <c r="C183" s="234"/>
      <c r="D183" s="235" t="s">
        <v>140</v>
      </c>
      <c r="E183" s="236" t="s">
        <v>1</v>
      </c>
      <c r="F183" s="237" t="s">
        <v>130</v>
      </c>
      <c r="G183" s="234"/>
      <c r="H183" s="238">
        <v>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140</v>
      </c>
      <c r="AU183" s="244" t="s">
        <v>86</v>
      </c>
      <c r="AV183" s="13" t="s">
        <v>86</v>
      </c>
      <c r="AW183" s="13" t="s">
        <v>32</v>
      </c>
      <c r="AX183" s="13" t="s">
        <v>84</v>
      </c>
      <c r="AY183" s="244" t="s">
        <v>131</v>
      </c>
    </row>
    <row r="184" s="2" customFormat="1" ht="16.5" customHeight="1">
      <c r="A184" s="38"/>
      <c r="B184" s="39"/>
      <c r="C184" s="269" t="s">
        <v>313</v>
      </c>
      <c r="D184" s="269" t="s">
        <v>449</v>
      </c>
      <c r="E184" s="270" t="s">
        <v>1119</v>
      </c>
      <c r="F184" s="271" t="s">
        <v>1120</v>
      </c>
      <c r="G184" s="272" t="s">
        <v>287</v>
      </c>
      <c r="H184" s="273">
        <v>5</v>
      </c>
      <c r="I184" s="274"/>
      <c r="J184" s="275">
        <f>ROUND(I184*H184,2)</f>
        <v>0</v>
      </c>
      <c r="K184" s="276"/>
      <c r="L184" s="277"/>
      <c r="M184" s="278" t="s">
        <v>1</v>
      </c>
      <c r="N184" s="279" t="s">
        <v>41</v>
      </c>
      <c r="O184" s="91"/>
      <c r="P184" s="229">
        <f>O184*H184</f>
        <v>0</v>
      </c>
      <c r="Q184" s="229">
        <v>0.00059999999999999995</v>
      </c>
      <c r="R184" s="229">
        <f>Q184*H184</f>
        <v>0.0029999999999999996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1105</v>
      </c>
      <c r="AT184" s="231" t="s">
        <v>449</v>
      </c>
      <c r="AU184" s="231" t="s">
        <v>86</v>
      </c>
      <c r="AY184" s="17" t="s">
        <v>131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1105</v>
      </c>
      <c r="BM184" s="231" t="s">
        <v>1121</v>
      </c>
    </row>
    <row r="185" s="13" customFormat="1">
      <c r="A185" s="13"/>
      <c r="B185" s="233"/>
      <c r="C185" s="234"/>
      <c r="D185" s="235" t="s">
        <v>140</v>
      </c>
      <c r="E185" s="236" t="s">
        <v>1</v>
      </c>
      <c r="F185" s="237" t="s">
        <v>130</v>
      </c>
      <c r="G185" s="234"/>
      <c r="H185" s="238">
        <v>5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140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131</v>
      </c>
    </row>
    <row r="186" s="2" customFormat="1" ht="49.05" customHeight="1">
      <c r="A186" s="38"/>
      <c r="B186" s="39"/>
      <c r="C186" s="219" t="s">
        <v>318</v>
      </c>
      <c r="D186" s="219" t="s">
        <v>134</v>
      </c>
      <c r="E186" s="220" t="s">
        <v>1122</v>
      </c>
      <c r="F186" s="221" t="s">
        <v>1123</v>
      </c>
      <c r="G186" s="222" t="s">
        <v>383</v>
      </c>
      <c r="H186" s="223">
        <v>195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536</v>
      </c>
      <c r="AT186" s="231" t="s">
        <v>134</v>
      </c>
      <c r="AU186" s="231" t="s">
        <v>86</v>
      </c>
      <c r="AY186" s="17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536</v>
      </c>
      <c r="BM186" s="231" t="s">
        <v>1124</v>
      </c>
    </row>
    <row r="187" s="14" customFormat="1">
      <c r="A187" s="14"/>
      <c r="B187" s="245"/>
      <c r="C187" s="246"/>
      <c r="D187" s="235" t="s">
        <v>140</v>
      </c>
      <c r="E187" s="247" t="s">
        <v>1</v>
      </c>
      <c r="F187" s="248" t="s">
        <v>1125</v>
      </c>
      <c r="G187" s="246"/>
      <c r="H187" s="247" t="s">
        <v>1</v>
      </c>
      <c r="I187" s="249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140</v>
      </c>
      <c r="AU187" s="254" t="s">
        <v>86</v>
      </c>
      <c r="AV187" s="14" t="s">
        <v>84</v>
      </c>
      <c r="AW187" s="14" t="s">
        <v>32</v>
      </c>
      <c r="AX187" s="14" t="s">
        <v>76</v>
      </c>
      <c r="AY187" s="254" t="s">
        <v>131</v>
      </c>
    </row>
    <row r="188" s="13" customFormat="1">
      <c r="A188" s="13"/>
      <c r="B188" s="233"/>
      <c r="C188" s="234"/>
      <c r="D188" s="235" t="s">
        <v>140</v>
      </c>
      <c r="E188" s="236" t="s">
        <v>1</v>
      </c>
      <c r="F188" s="237" t="s">
        <v>1126</v>
      </c>
      <c r="G188" s="234"/>
      <c r="H188" s="238">
        <v>195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140</v>
      </c>
      <c r="AU188" s="244" t="s">
        <v>86</v>
      </c>
      <c r="AV188" s="13" t="s">
        <v>86</v>
      </c>
      <c r="AW188" s="13" t="s">
        <v>32</v>
      </c>
      <c r="AX188" s="13" t="s">
        <v>84</v>
      </c>
      <c r="AY188" s="244" t="s">
        <v>131</v>
      </c>
    </row>
    <row r="189" s="2" customFormat="1" ht="16.5" customHeight="1">
      <c r="A189" s="38"/>
      <c r="B189" s="39"/>
      <c r="C189" s="269" t="s">
        <v>322</v>
      </c>
      <c r="D189" s="269" t="s">
        <v>449</v>
      </c>
      <c r="E189" s="270" t="s">
        <v>1127</v>
      </c>
      <c r="F189" s="271" t="s">
        <v>1128</v>
      </c>
      <c r="G189" s="272" t="s">
        <v>452</v>
      </c>
      <c r="H189" s="273">
        <v>235.46299999999999</v>
      </c>
      <c r="I189" s="274"/>
      <c r="J189" s="275">
        <f>ROUND(I189*H189,2)</f>
        <v>0</v>
      </c>
      <c r="K189" s="276"/>
      <c r="L189" s="277"/>
      <c r="M189" s="278" t="s">
        <v>1</v>
      </c>
      <c r="N189" s="279" t="s">
        <v>41</v>
      </c>
      <c r="O189" s="91"/>
      <c r="P189" s="229">
        <f>O189*H189</f>
        <v>0</v>
      </c>
      <c r="Q189" s="229">
        <v>0.001</v>
      </c>
      <c r="R189" s="229">
        <f>Q189*H189</f>
        <v>0.23546300000000001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1105</v>
      </c>
      <c r="AT189" s="231" t="s">
        <v>449</v>
      </c>
      <c r="AU189" s="231" t="s">
        <v>86</v>
      </c>
      <c r="AY189" s="17" t="s">
        <v>131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1105</v>
      </c>
      <c r="BM189" s="231" t="s">
        <v>1129</v>
      </c>
    </row>
    <row r="190" s="13" customFormat="1">
      <c r="A190" s="13"/>
      <c r="B190" s="233"/>
      <c r="C190" s="234"/>
      <c r="D190" s="235" t="s">
        <v>140</v>
      </c>
      <c r="E190" s="236" t="s">
        <v>1</v>
      </c>
      <c r="F190" s="237" t="s">
        <v>1130</v>
      </c>
      <c r="G190" s="234"/>
      <c r="H190" s="238">
        <v>204.75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140</v>
      </c>
      <c r="AU190" s="244" t="s">
        <v>86</v>
      </c>
      <c r="AV190" s="13" t="s">
        <v>86</v>
      </c>
      <c r="AW190" s="13" t="s">
        <v>32</v>
      </c>
      <c r="AX190" s="13" t="s">
        <v>84</v>
      </c>
      <c r="AY190" s="244" t="s">
        <v>131</v>
      </c>
    </row>
    <row r="191" s="13" customFormat="1">
      <c r="A191" s="13"/>
      <c r="B191" s="233"/>
      <c r="C191" s="234"/>
      <c r="D191" s="235" t="s">
        <v>140</v>
      </c>
      <c r="E191" s="234"/>
      <c r="F191" s="237" t="s">
        <v>1131</v>
      </c>
      <c r="G191" s="234"/>
      <c r="H191" s="238">
        <v>235.46299999999999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140</v>
      </c>
      <c r="AU191" s="244" t="s">
        <v>86</v>
      </c>
      <c r="AV191" s="13" t="s">
        <v>86</v>
      </c>
      <c r="AW191" s="13" t="s">
        <v>4</v>
      </c>
      <c r="AX191" s="13" t="s">
        <v>84</v>
      </c>
      <c r="AY191" s="244" t="s">
        <v>131</v>
      </c>
    </row>
    <row r="192" s="2" customFormat="1" ht="37.8" customHeight="1">
      <c r="A192" s="38"/>
      <c r="B192" s="39"/>
      <c r="C192" s="219" t="s">
        <v>7</v>
      </c>
      <c r="D192" s="219" t="s">
        <v>134</v>
      </c>
      <c r="E192" s="220" t="s">
        <v>1132</v>
      </c>
      <c r="F192" s="221" t="s">
        <v>1133</v>
      </c>
      <c r="G192" s="222" t="s">
        <v>383</v>
      </c>
      <c r="H192" s="223">
        <v>7.5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536</v>
      </c>
      <c r="AT192" s="231" t="s">
        <v>134</v>
      </c>
      <c r="AU192" s="231" t="s">
        <v>86</v>
      </c>
      <c r="AY192" s="17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536</v>
      </c>
      <c r="BM192" s="231" t="s">
        <v>1134</v>
      </c>
    </row>
    <row r="193" s="13" customFormat="1">
      <c r="A193" s="13"/>
      <c r="B193" s="233"/>
      <c r="C193" s="234"/>
      <c r="D193" s="235" t="s">
        <v>140</v>
      </c>
      <c r="E193" s="236" t="s">
        <v>1</v>
      </c>
      <c r="F193" s="237" t="s">
        <v>1135</v>
      </c>
      <c r="G193" s="234"/>
      <c r="H193" s="238">
        <v>7.5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140</v>
      </c>
      <c r="AU193" s="244" t="s">
        <v>86</v>
      </c>
      <c r="AV193" s="13" t="s">
        <v>86</v>
      </c>
      <c r="AW193" s="13" t="s">
        <v>32</v>
      </c>
      <c r="AX193" s="13" t="s">
        <v>84</v>
      </c>
      <c r="AY193" s="244" t="s">
        <v>131</v>
      </c>
    </row>
    <row r="194" s="2" customFormat="1" ht="16.5" customHeight="1">
      <c r="A194" s="38"/>
      <c r="B194" s="39"/>
      <c r="C194" s="269" t="s">
        <v>330</v>
      </c>
      <c r="D194" s="269" t="s">
        <v>449</v>
      </c>
      <c r="E194" s="270" t="s">
        <v>1136</v>
      </c>
      <c r="F194" s="271" t="s">
        <v>1137</v>
      </c>
      <c r="G194" s="272" t="s">
        <v>452</v>
      </c>
      <c r="H194" s="273">
        <v>5.3479999999999999</v>
      </c>
      <c r="I194" s="274"/>
      <c r="J194" s="275">
        <f>ROUND(I194*H194,2)</f>
        <v>0</v>
      </c>
      <c r="K194" s="276"/>
      <c r="L194" s="277"/>
      <c r="M194" s="278" t="s">
        <v>1</v>
      </c>
      <c r="N194" s="279" t="s">
        <v>41</v>
      </c>
      <c r="O194" s="91"/>
      <c r="P194" s="229">
        <f>O194*H194</f>
        <v>0</v>
      </c>
      <c r="Q194" s="229">
        <v>0.001</v>
      </c>
      <c r="R194" s="229">
        <f>Q194*H194</f>
        <v>0.0053480000000000003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1105</v>
      </c>
      <c r="AT194" s="231" t="s">
        <v>449</v>
      </c>
      <c r="AU194" s="231" t="s">
        <v>86</v>
      </c>
      <c r="AY194" s="17" t="s">
        <v>131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1105</v>
      </c>
      <c r="BM194" s="231" t="s">
        <v>1138</v>
      </c>
    </row>
    <row r="195" s="13" customFormat="1">
      <c r="A195" s="13"/>
      <c r="B195" s="233"/>
      <c r="C195" s="234"/>
      <c r="D195" s="235" t="s">
        <v>140</v>
      </c>
      <c r="E195" s="236" t="s">
        <v>1</v>
      </c>
      <c r="F195" s="237" t="s">
        <v>1139</v>
      </c>
      <c r="G195" s="234"/>
      <c r="H195" s="238">
        <v>4.6500000000000004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140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131</v>
      </c>
    </row>
    <row r="196" s="13" customFormat="1">
      <c r="A196" s="13"/>
      <c r="B196" s="233"/>
      <c r="C196" s="234"/>
      <c r="D196" s="235" t="s">
        <v>140</v>
      </c>
      <c r="E196" s="234"/>
      <c r="F196" s="237" t="s">
        <v>1140</v>
      </c>
      <c r="G196" s="234"/>
      <c r="H196" s="238">
        <v>5.3479999999999999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140</v>
      </c>
      <c r="AU196" s="244" t="s">
        <v>86</v>
      </c>
      <c r="AV196" s="13" t="s">
        <v>86</v>
      </c>
      <c r="AW196" s="13" t="s">
        <v>4</v>
      </c>
      <c r="AX196" s="13" t="s">
        <v>84</v>
      </c>
      <c r="AY196" s="244" t="s">
        <v>131</v>
      </c>
    </row>
    <row r="197" s="2" customFormat="1" ht="16.5" customHeight="1">
      <c r="A197" s="38"/>
      <c r="B197" s="39"/>
      <c r="C197" s="219" t="s">
        <v>334</v>
      </c>
      <c r="D197" s="219" t="s">
        <v>134</v>
      </c>
      <c r="E197" s="220" t="s">
        <v>1141</v>
      </c>
      <c r="F197" s="221" t="s">
        <v>1142</v>
      </c>
      <c r="G197" s="222" t="s">
        <v>287</v>
      </c>
      <c r="H197" s="223">
        <v>5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536</v>
      </c>
      <c r="AT197" s="231" t="s">
        <v>134</v>
      </c>
      <c r="AU197" s="231" t="s">
        <v>86</v>
      </c>
      <c r="AY197" s="17" t="s">
        <v>131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536</v>
      </c>
      <c r="BM197" s="231" t="s">
        <v>1143</v>
      </c>
    </row>
    <row r="198" s="13" customFormat="1">
      <c r="A198" s="13"/>
      <c r="B198" s="233"/>
      <c r="C198" s="234"/>
      <c r="D198" s="235" t="s">
        <v>140</v>
      </c>
      <c r="E198" s="236" t="s">
        <v>1</v>
      </c>
      <c r="F198" s="237" t="s">
        <v>130</v>
      </c>
      <c r="G198" s="234"/>
      <c r="H198" s="238">
        <v>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140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131</v>
      </c>
    </row>
    <row r="199" s="2" customFormat="1" ht="16.5" customHeight="1">
      <c r="A199" s="38"/>
      <c r="B199" s="39"/>
      <c r="C199" s="269" t="s">
        <v>338</v>
      </c>
      <c r="D199" s="269" t="s">
        <v>449</v>
      </c>
      <c r="E199" s="270" t="s">
        <v>1144</v>
      </c>
      <c r="F199" s="271" t="s">
        <v>1145</v>
      </c>
      <c r="G199" s="272" t="s">
        <v>287</v>
      </c>
      <c r="H199" s="273">
        <v>5</v>
      </c>
      <c r="I199" s="274"/>
      <c r="J199" s="275">
        <f>ROUND(I199*H199,2)</f>
        <v>0</v>
      </c>
      <c r="K199" s="276"/>
      <c r="L199" s="277"/>
      <c r="M199" s="278" t="s">
        <v>1</v>
      </c>
      <c r="N199" s="279" t="s">
        <v>41</v>
      </c>
      <c r="O199" s="91"/>
      <c r="P199" s="229">
        <f>O199*H199</f>
        <v>0</v>
      </c>
      <c r="Q199" s="229">
        <v>0.00012999999999999999</v>
      </c>
      <c r="R199" s="229">
        <f>Q199*H199</f>
        <v>0.00064999999999999997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1105</v>
      </c>
      <c r="AT199" s="231" t="s">
        <v>449</v>
      </c>
      <c r="AU199" s="231" t="s">
        <v>86</v>
      </c>
      <c r="AY199" s="17" t="s">
        <v>131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1105</v>
      </c>
      <c r="BM199" s="231" t="s">
        <v>1146</v>
      </c>
    </row>
    <row r="200" s="13" customFormat="1">
      <c r="A200" s="13"/>
      <c r="B200" s="233"/>
      <c r="C200" s="234"/>
      <c r="D200" s="235" t="s">
        <v>140</v>
      </c>
      <c r="E200" s="236" t="s">
        <v>1</v>
      </c>
      <c r="F200" s="237" t="s">
        <v>130</v>
      </c>
      <c r="G200" s="234"/>
      <c r="H200" s="238">
        <v>5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140</v>
      </c>
      <c r="AU200" s="244" t="s">
        <v>86</v>
      </c>
      <c r="AV200" s="13" t="s">
        <v>86</v>
      </c>
      <c r="AW200" s="13" t="s">
        <v>32</v>
      </c>
      <c r="AX200" s="13" t="s">
        <v>84</v>
      </c>
      <c r="AY200" s="244" t="s">
        <v>131</v>
      </c>
    </row>
    <row r="201" s="2" customFormat="1" ht="21.75" customHeight="1">
      <c r="A201" s="38"/>
      <c r="B201" s="39"/>
      <c r="C201" s="219" t="s">
        <v>342</v>
      </c>
      <c r="D201" s="219" t="s">
        <v>134</v>
      </c>
      <c r="E201" s="220" t="s">
        <v>1147</v>
      </c>
      <c r="F201" s="221" t="s">
        <v>1148</v>
      </c>
      <c r="G201" s="222" t="s">
        <v>287</v>
      </c>
      <c r="H201" s="223">
        <v>5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536</v>
      </c>
      <c r="AT201" s="231" t="s">
        <v>134</v>
      </c>
      <c r="AU201" s="231" t="s">
        <v>86</v>
      </c>
      <c r="AY201" s="17" t="s">
        <v>131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536</v>
      </c>
      <c r="BM201" s="231" t="s">
        <v>1149</v>
      </c>
    </row>
    <row r="202" s="13" customFormat="1">
      <c r="A202" s="13"/>
      <c r="B202" s="233"/>
      <c r="C202" s="234"/>
      <c r="D202" s="235" t="s">
        <v>140</v>
      </c>
      <c r="E202" s="236" t="s">
        <v>1</v>
      </c>
      <c r="F202" s="237" t="s">
        <v>130</v>
      </c>
      <c r="G202" s="234"/>
      <c r="H202" s="238">
        <v>5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140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131</v>
      </c>
    </row>
    <row r="203" s="2" customFormat="1" ht="24.15" customHeight="1">
      <c r="A203" s="38"/>
      <c r="B203" s="39"/>
      <c r="C203" s="269" t="s">
        <v>346</v>
      </c>
      <c r="D203" s="269" t="s">
        <v>449</v>
      </c>
      <c r="E203" s="270" t="s">
        <v>1150</v>
      </c>
      <c r="F203" s="271" t="s">
        <v>1151</v>
      </c>
      <c r="G203" s="272" t="s">
        <v>287</v>
      </c>
      <c r="H203" s="273">
        <v>5</v>
      </c>
      <c r="I203" s="274"/>
      <c r="J203" s="275">
        <f>ROUND(I203*H203,2)</f>
        <v>0</v>
      </c>
      <c r="K203" s="276"/>
      <c r="L203" s="277"/>
      <c r="M203" s="278" t="s">
        <v>1</v>
      </c>
      <c r="N203" s="279" t="s">
        <v>41</v>
      </c>
      <c r="O203" s="91"/>
      <c r="P203" s="229">
        <f>O203*H203</f>
        <v>0</v>
      </c>
      <c r="Q203" s="229">
        <v>0.00014999999999999999</v>
      </c>
      <c r="R203" s="229">
        <f>Q203*H203</f>
        <v>0.00074999999999999991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1105</v>
      </c>
      <c r="AT203" s="231" t="s">
        <v>449</v>
      </c>
      <c r="AU203" s="231" t="s">
        <v>86</v>
      </c>
      <c r="AY203" s="17" t="s">
        <v>131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1105</v>
      </c>
      <c r="BM203" s="231" t="s">
        <v>1152</v>
      </c>
    </row>
    <row r="204" s="13" customFormat="1">
      <c r="A204" s="13"/>
      <c r="B204" s="233"/>
      <c r="C204" s="234"/>
      <c r="D204" s="235" t="s">
        <v>140</v>
      </c>
      <c r="E204" s="236" t="s">
        <v>1</v>
      </c>
      <c r="F204" s="237" t="s">
        <v>130</v>
      </c>
      <c r="G204" s="234"/>
      <c r="H204" s="238">
        <v>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140</v>
      </c>
      <c r="AU204" s="244" t="s">
        <v>86</v>
      </c>
      <c r="AV204" s="13" t="s">
        <v>86</v>
      </c>
      <c r="AW204" s="13" t="s">
        <v>32</v>
      </c>
      <c r="AX204" s="13" t="s">
        <v>84</v>
      </c>
      <c r="AY204" s="244" t="s">
        <v>131</v>
      </c>
    </row>
    <row r="205" s="12" customFormat="1" ht="22.8" customHeight="1">
      <c r="A205" s="12"/>
      <c r="B205" s="203"/>
      <c r="C205" s="204"/>
      <c r="D205" s="205" t="s">
        <v>75</v>
      </c>
      <c r="E205" s="217" t="s">
        <v>1153</v>
      </c>
      <c r="F205" s="217" t="s">
        <v>1154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SUM(P206:P316)</f>
        <v>0</v>
      </c>
      <c r="Q205" s="211"/>
      <c r="R205" s="212">
        <f>SUM(R206:R316)</f>
        <v>39.267465400000006</v>
      </c>
      <c r="S205" s="211"/>
      <c r="T205" s="213">
        <f>SUM(T206:T316)</f>
        <v>9.6585000000000019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141</v>
      </c>
      <c r="AT205" s="215" t="s">
        <v>75</v>
      </c>
      <c r="AU205" s="215" t="s">
        <v>84</v>
      </c>
      <c r="AY205" s="214" t="s">
        <v>131</v>
      </c>
      <c r="BK205" s="216">
        <f>SUM(BK206:BK316)</f>
        <v>0</v>
      </c>
    </row>
    <row r="206" s="2" customFormat="1" ht="24.15" customHeight="1">
      <c r="A206" s="38"/>
      <c r="B206" s="39"/>
      <c r="C206" s="219" t="s">
        <v>351</v>
      </c>
      <c r="D206" s="219" t="s">
        <v>134</v>
      </c>
      <c r="E206" s="220" t="s">
        <v>1155</v>
      </c>
      <c r="F206" s="221" t="s">
        <v>1156</v>
      </c>
      <c r="G206" s="222" t="s">
        <v>1157</v>
      </c>
      <c r="H206" s="223">
        <v>0.18099999999999999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0.0088000000000000005</v>
      </c>
      <c r="R206" s="229">
        <f>Q206*H206</f>
        <v>0.0015928000000000001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536</v>
      </c>
      <c r="AT206" s="231" t="s">
        <v>134</v>
      </c>
      <c r="AU206" s="231" t="s">
        <v>86</v>
      </c>
      <c r="AY206" s="17" t="s">
        <v>131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536</v>
      </c>
      <c r="BM206" s="231" t="s">
        <v>1158</v>
      </c>
    </row>
    <row r="207" s="13" customFormat="1">
      <c r="A207" s="13"/>
      <c r="B207" s="233"/>
      <c r="C207" s="234"/>
      <c r="D207" s="235" t="s">
        <v>140</v>
      </c>
      <c r="E207" s="236" t="s">
        <v>1</v>
      </c>
      <c r="F207" s="237" t="s">
        <v>1159</v>
      </c>
      <c r="G207" s="234"/>
      <c r="H207" s="238">
        <v>0.18099999999999999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140</v>
      </c>
      <c r="AU207" s="244" t="s">
        <v>86</v>
      </c>
      <c r="AV207" s="13" t="s">
        <v>86</v>
      </c>
      <c r="AW207" s="13" t="s">
        <v>32</v>
      </c>
      <c r="AX207" s="13" t="s">
        <v>84</v>
      </c>
      <c r="AY207" s="244" t="s">
        <v>131</v>
      </c>
    </row>
    <row r="208" s="2" customFormat="1" ht="66.75" customHeight="1">
      <c r="A208" s="38"/>
      <c r="B208" s="39"/>
      <c r="C208" s="219" t="s">
        <v>284</v>
      </c>
      <c r="D208" s="219" t="s">
        <v>134</v>
      </c>
      <c r="E208" s="220" t="s">
        <v>1160</v>
      </c>
      <c r="F208" s="221" t="s">
        <v>1161</v>
      </c>
      <c r="G208" s="222" t="s">
        <v>383</v>
      </c>
      <c r="H208" s="223">
        <v>161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536</v>
      </c>
      <c r="AT208" s="231" t="s">
        <v>134</v>
      </c>
      <c r="AU208" s="231" t="s">
        <v>86</v>
      </c>
      <c r="AY208" s="17" t="s">
        <v>131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536</v>
      </c>
      <c r="BM208" s="231" t="s">
        <v>1162</v>
      </c>
    </row>
    <row r="209" s="13" customFormat="1">
      <c r="A209" s="13"/>
      <c r="B209" s="233"/>
      <c r="C209" s="234"/>
      <c r="D209" s="235" t="s">
        <v>140</v>
      </c>
      <c r="E209" s="236" t="s">
        <v>1</v>
      </c>
      <c r="F209" s="237" t="s">
        <v>1163</v>
      </c>
      <c r="G209" s="234"/>
      <c r="H209" s="238">
        <v>161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140</v>
      </c>
      <c r="AU209" s="244" t="s">
        <v>86</v>
      </c>
      <c r="AV209" s="13" t="s">
        <v>86</v>
      </c>
      <c r="AW209" s="13" t="s">
        <v>32</v>
      </c>
      <c r="AX209" s="13" t="s">
        <v>84</v>
      </c>
      <c r="AY209" s="244" t="s">
        <v>131</v>
      </c>
    </row>
    <row r="210" s="2" customFormat="1" ht="66.75" customHeight="1">
      <c r="A210" s="38"/>
      <c r="B210" s="39"/>
      <c r="C210" s="219" t="s">
        <v>359</v>
      </c>
      <c r="D210" s="219" t="s">
        <v>134</v>
      </c>
      <c r="E210" s="220" t="s">
        <v>1164</v>
      </c>
      <c r="F210" s="221" t="s">
        <v>1165</v>
      </c>
      <c r="G210" s="222" t="s">
        <v>383</v>
      </c>
      <c r="H210" s="223">
        <v>20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536</v>
      </c>
      <c r="AT210" s="231" t="s">
        <v>134</v>
      </c>
      <c r="AU210" s="231" t="s">
        <v>86</v>
      </c>
      <c r="AY210" s="17" t="s">
        <v>131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536</v>
      </c>
      <c r="BM210" s="231" t="s">
        <v>1166</v>
      </c>
    </row>
    <row r="211" s="13" customFormat="1">
      <c r="A211" s="13"/>
      <c r="B211" s="233"/>
      <c r="C211" s="234"/>
      <c r="D211" s="235" t="s">
        <v>140</v>
      </c>
      <c r="E211" s="236" t="s">
        <v>1</v>
      </c>
      <c r="F211" s="237" t="s">
        <v>1167</v>
      </c>
      <c r="G211" s="234"/>
      <c r="H211" s="238">
        <v>20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140</v>
      </c>
      <c r="AU211" s="244" t="s">
        <v>86</v>
      </c>
      <c r="AV211" s="13" t="s">
        <v>86</v>
      </c>
      <c r="AW211" s="13" t="s">
        <v>32</v>
      </c>
      <c r="AX211" s="13" t="s">
        <v>84</v>
      </c>
      <c r="AY211" s="244" t="s">
        <v>131</v>
      </c>
    </row>
    <row r="212" s="2" customFormat="1" ht="44.25" customHeight="1">
      <c r="A212" s="38"/>
      <c r="B212" s="39"/>
      <c r="C212" s="219" t="s">
        <v>363</v>
      </c>
      <c r="D212" s="219" t="s">
        <v>134</v>
      </c>
      <c r="E212" s="220" t="s">
        <v>1168</v>
      </c>
      <c r="F212" s="221" t="s">
        <v>1169</v>
      </c>
      <c r="G212" s="222" t="s">
        <v>237</v>
      </c>
      <c r="H212" s="223">
        <v>22.234000000000002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536</v>
      </c>
      <c r="AT212" s="231" t="s">
        <v>134</v>
      </c>
      <c r="AU212" s="231" t="s">
        <v>86</v>
      </c>
      <c r="AY212" s="17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536</v>
      </c>
      <c r="BM212" s="231" t="s">
        <v>1170</v>
      </c>
    </row>
    <row r="213" s="14" customFormat="1">
      <c r="A213" s="14"/>
      <c r="B213" s="245"/>
      <c r="C213" s="246"/>
      <c r="D213" s="235" t="s">
        <v>140</v>
      </c>
      <c r="E213" s="247" t="s">
        <v>1</v>
      </c>
      <c r="F213" s="248" t="s">
        <v>277</v>
      </c>
      <c r="G213" s="246"/>
      <c r="H213" s="247" t="s">
        <v>1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140</v>
      </c>
      <c r="AU213" s="254" t="s">
        <v>86</v>
      </c>
      <c r="AV213" s="14" t="s">
        <v>84</v>
      </c>
      <c r="AW213" s="14" t="s">
        <v>32</v>
      </c>
      <c r="AX213" s="14" t="s">
        <v>76</v>
      </c>
      <c r="AY213" s="254" t="s">
        <v>131</v>
      </c>
    </row>
    <row r="214" s="13" customFormat="1">
      <c r="A214" s="13"/>
      <c r="B214" s="233"/>
      <c r="C214" s="234"/>
      <c r="D214" s="235" t="s">
        <v>140</v>
      </c>
      <c r="E214" s="236" t="s">
        <v>1</v>
      </c>
      <c r="F214" s="237" t="s">
        <v>1171</v>
      </c>
      <c r="G214" s="234"/>
      <c r="H214" s="238">
        <v>20.452999999999999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140</v>
      </c>
      <c r="AU214" s="244" t="s">
        <v>86</v>
      </c>
      <c r="AV214" s="13" t="s">
        <v>86</v>
      </c>
      <c r="AW214" s="13" t="s">
        <v>32</v>
      </c>
      <c r="AX214" s="13" t="s">
        <v>76</v>
      </c>
      <c r="AY214" s="244" t="s">
        <v>131</v>
      </c>
    </row>
    <row r="215" s="13" customFormat="1">
      <c r="A215" s="13"/>
      <c r="B215" s="233"/>
      <c r="C215" s="234"/>
      <c r="D215" s="235" t="s">
        <v>140</v>
      </c>
      <c r="E215" s="236" t="s">
        <v>1</v>
      </c>
      <c r="F215" s="237" t="s">
        <v>1172</v>
      </c>
      <c r="G215" s="234"/>
      <c r="H215" s="238">
        <v>1.7809999999999999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140</v>
      </c>
      <c r="AU215" s="244" t="s">
        <v>86</v>
      </c>
      <c r="AV215" s="13" t="s">
        <v>86</v>
      </c>
      <c r="AW215" s="13" t="s">
        <v>32</v>
      </c>
      <c r="AX215" s="13" t="s">
        <v>76</v>
      </c>
      <c r="AY215" s="244" t="s">
        <v>131</v>
      </c>
    </row>
    <row r="216" s="15" customFormat="1">
      <c r="A216" s="15"/>
      <c r="B216" s="258"/>
      <c r="C216" s="259"/>
      <c r="D216" s="235" t="s">
        <v>140</v>
      </c>
      <c r="E216" s="260" t="s">
        <v>1</v>
      </c>
      <c r="F216" s="261" t="s">
        <v>246</v>
      </c>
      <c r="G216" s="259"/>
      <c r="H216" s="262">
        <v>22.233999999999998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140</v>
      </c>
      <c r="AU216" s="268" t="s">
        <v>86</v>
      </c>
      <c r="AV216" s="15" t="s">
        <v>146</v>
      </c>
      <c r="AW216" s="15" t="s">
        <v>32</v>
      </c>
      <c r="AX216" s="15" t="s">
        <v>84</v>
      </c>
      <c r="AY216" s="268" t="s">
        <v>131</v>
      </c>
    </row>
    <row r="217" s="2" customFormat="1" ht="55.5" customHeight="1">
      <c r="A217" s="38"/>
      <c r="B217" s="39"/>
      <c r="C217" s="219" t="s">
        <v>367</v>
      </c>
      <c r="D217" s="219" t="s">
        <v>134</v>
      </c>
      <c r="E217" s="220" t="s">
        <v>1173</v>
      </c>
      <c r="F217" s="221" t="s">
        <v>1174</v>
      </c>
      <c r="G217" s="222" t="s">
        <v>237</v>
      </c>
      <c r="H217" s="223">
        <v>155.63800000000001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536</v>
      </c>
      <c r="AT217" s="231" t="s">
        <v>134</v>
      </c>
      <c r="AU217" s="231" t="s">
        <v>86</v>
      </c>
      <c r="AY217" s="17" t="s">
        <v>131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536</v>
      </c>
      <c r="BM217" s="231" t="s">
        <v>1175</v>
      </c>
    </row>
    <row r="218" s="14" customFormat="1">
      <c r="A218" s="14"/>
      <c r="B218" s="245"/>
      <c r="C218" s="246"/>
      <c r="D218" s="235" t="s">
        <v>140</v>
      </c>
      <c r="E218" s="247" t="s">
        <v>1</v>
      </c>
      <c r="F218" s="248" t="s">
        <v>1176</v>
      </c>
      <c r="G218" s="246"/>
      <c r="H218" s="247" t="s">
        <v>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140</v>
      </c>
      <c r="AU218" s="254" t="s">
        <v>86</v>
      </c>
      <c r="AV218" s="14" t="s">
        <v>84</v>
      </c>
      <c r="AW218" s="14" t="s">
        <v>32</v>
      </c>
      <c r="AX218" s="14" t="s">
        <v>76</v>
      </c>
      <c r="AY218" s="254" t="s">
        <v>131</v>
      </c>
    </row>
    <row r="219" s="13" customFormat="1">
      <c r="A219" s="13"/>
      <c r="B219" s="233"/>
      <c r="C219" s="234"/>
      <c r="D219" s="235" t="s">
        <v>140</v>
      </c>
      <c r="E219" s="236" t="s">
        <v>1</v>
      </c>
      <c r="F219" s="237" t="s">
        <v>1177</v>
      </c>
      <c r="G219" s="234"/>
      <c r="H219" s="238">
        <v>155.63800000000001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140</v>
      </c>
      <c r="AU219" s="244" t="s">
        <v>86</v>
      </c>
      <c r="AV219" s="13" t="s">
        <v>86</v>
      </c>
      <c r="AW219" s="13" t="s">
        <v>32</v>
      </c>
      <c r="AX219" s="13" t="s">
        <v>84</v>
      </c>
      <c r="AY219" s="244" t="s">
        <v>131</v>
      </c>
    </row>
    <row r="220" s="2" customFormat="1" ht="33" customHeight="1">
      <c r="A220" s="38"/>
      <c r="B220" s="39"/>
      <c r="C220" s="219" t="s">
        <v>372</v>
      </c>
      <c r="D220" s="219" t="s">
        <v>134</v>
      </c>
      <c r="E220" s="220" t="s">
        <v>1178</v>
      </c>
      <c r="F220" s="221" t="s">
        <v>1179</v>
      </c>
      <c r="G220" s="222" t="s">
        <v>253</v>
      </c>
      <c r="H220" s="223">
        <v>37.798000000000002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536</v>
      </c>
      <c r="AT220" s="231" t="s">
        <v>134</v>
      </c>
      <c r="AU220" s="231" t="s">
        <v>86</v>
      </c>
      <c r="AY220" s="17" t="s">
        <v>131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536</v>
      </c>
      <c r="BM220" s="231" t="s">
        <v>1180</v>
      </c>
    </row>
    <row r="221" s="13" customFormat="1">
      <c r="A221" s="13"/>
      <c r="B221" s="233"/>
      <c r="C221" s="234"/>
      <c r="D221" s="235" t="s">
        <v>140</v>
      </c>
      <c r="E221" s="236" t="s">
        <v>1</v>
      </c>
      <c r="F221" s="237" t="s">
        <v>1181</v>
      </c>
      <c r="G221" s="234"/>
      <c r="H221" s="238">
        <v>37.798000000000002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140</v>
      </c>
      <c r="AU221" s="244" t="s">
        <v>86</v>
      </c>
      <c r="AV221" s="13" t="s">
        <v>86</v>
      </c>
      <c r="AW221" s="13" t="s">
        <v>32</v>
      </c>
      <c r="AX221" s="13" t="s">
        <v>84</v>
      </c>
      <c r="AY221" s="244" t="s">
        <v>131</v>
      </c>
    </row>
    <row r="222" s="2" customFormat="1" ht="55.5" customHeight="1">
      <c r="A222" s="38"/>
      <c r="B222" s="39"/>
      <c r="C222" s="219" t="s">
        <v>380</v>
      </c>
      <c r="D222" s="219" t="s">
        <v>134</v>
      </c>
      <c r="E222" s="220" t="s">
        <v>1182</v>
      </c>
      <c r="F222" s="221" t="s">
        <v>1183</v>
      </c>
      <c r="G222" s="222" t="s">
        <v>383</v>
      </c>
      <c r="H222" s="223">
        <v>161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536</v>
      </c>
      <c r="AT222" s="231" t="s">
        <v>134</v>
      </c>
      <c r="AU222" s="231" t="s">
        <v>86</v>
      </c>
      <c r="AY222" s="17" t="s">
        <v>131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536</v>
      </c>
      <c r="BM222" s="231" t="s">
        <v>1184</v>
      </c>
    </row>
    <row r="223" s="13" customFormat="1">
      <c r="A223" s="13"/>
      <c r="B223" s="233"/>
      <c r="C223" s="234"/>
      <c r="D223" s="235" t="s">
        <v>140</v>
      </c>
      <c r="E223" s="236" t="s">
        <v>1</v>
      </c>
      <c r="F223" s="237" t="s">
        <v>1185</v>
      </c>
      <c r="G223" s="234"/>
      <c r="H223" s="238">
        <v>161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140</v>
      </c>
      <c r="AU223" s="244" t="s">
        <v>86</v>
      </c>
      <c r="AV223" s="13" t="s">
        <v>86</v>
      </c>
      <c r="AW223" s="13" t="s">
        <v>32</v>
      </c>
      <c r="AX223" s="13" t="s">
        <v>84</v>
      </c>
      <c r="AY223" s="244" t="s">
        <v>131</v>
      </c>
    </row>
    <row r="224" s="2" customFormat="1" ht="55.5" customHeight="1">
      <c r="A224" s="38"/>
      <c r="B224" s="39"/>
      <c r="C224" s="219" t="s">
        <v>386</v>
      </c>
      <c r="D224" s="219" t="s">
        <v>134</v>
      </c>
      <c r="E224" s="220" t="s">
        <v>1186</v>
      </c>
      <c r="F224" s="221" t="s">
        <v>1187</v>
      </c>
      <c r="G224" s="222" t="s">
        <v>383</v>
      </c>
      <c r="H224" s="223">
        <v>20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536</v>
      </c>
      <c r="AT224" s="231" t="s">
        <v>134</v>
      </c>
      <c r="AU224" s="231" t="s">
        <v>86</v>
      </c>
      <c r="AY224" s="17" t="s">
        <v>131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536</v>
      </c>
      <c r="BM224" s="231" t="s">
        <v>1188</v>
      </c>
    </row>
    <row r="225" s="13" customFormat="1">
      <c r="A225" s="13"/>
      <c r="B225" s="233"/>
      <c r="C225" s="234"/>
      <c r="D225" s="235" t="s">
        <v>140</v>
      </c>
      <c r="E225" s="236" t="s">
        <v>1</v>
      </c>
      <c r="F225" s="237" t="s">
        <v>322</v>
      </c>
      <c r="G225" s="234"/>
      <c r="H225" s="238">
        <v>20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140</v>
      </c>
      <c r="AU225" s="244" t="s">
        <v>86</v>
      </c>
      <c r="AV225" s="13" t="s">
        <v>86</v>
      </c>
      <c r="AW225" s="13" t="s">
        <v>32</v>
      </c>
      <c r="AX225" s="13" t="s">
        <v>84</v>
      </c>
      <c r="AY225" s="244" t="s">
        <v>131</v>
      </c>
    </row>
    <row r="226" s="2" customFormat="1" ht="16.5" customHeight="1">
      <c r="A226" s="38"/>
      <c r="B226" s="39"/>
      <c r="C226" s="269" t="s">
        <v>391</v>
      </c>
      <c r="D226" s="269" t="s">
        <v>449</v>
      </c>
      <c r="E226" s="270" t="s">
        <v>1189</v>
      </c>
      <c r="F226" s="271" t="s">
        <v>1190</v>
      </c>
      <c r="G226" s="272" t="s">
        <v>253</v>
      </c>
      <c r="H226" s="273">
        <v>38.914000000000001</v>
      </c>
      <c r="I226" s="274"/>
      <c r="J226" s="275">
        <f>ROUND(I226*H226,2)</f>
        <v>0</v>
      </c>
      <c r="K226" s="276"/>
      <c r="L226" s="277"/>
      <c r="M226" s="278" t="s">
        <v>1</v>
      </c>
      <c r="N226" s="279" t="s">
        <v>41</v>
      </c>
      <c r="O226" s="91"/>
      <c r="P226" s="229">
        <f>O226*H226</f>
        <v>0</v>
      </c>
      <c r="Q226" s="229">
        <v>1</v>
      </c>
      <c r="R226" s="229">
        <f>Q226*H226</f>
        <v>38.914000000000001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155</v>
      </c>
      <c r="AT226" s="231" t="s">
        <v>449</v>
      </c>
      <c r="AU226" s="231" t="s">
        <v>86</v>
      </c>
      <c r="AY226" s="17" t="s">
        <v>131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146</v>
      </c>
      <c r="BM226" s="231" t="s">
        <v>1191</v>
      </c>
    </row>
    <row r="227" s="13" customFormat="1">
      <c r="A227" s="13"/>
      <c r="B227" s="233"/>
      <c r="C227" s="234"/>
      <c r="D227" s="235" t="s">
        <v>140</v>
      </c>
      <c r="E227" s="236" t="s">
        <v>1</v>
      </c>
      <c r="F227" s="237" t="s">
        <v>1192</v>
      </c>
      <c r="G227" s="234"/>
      <c r="H227" s="238">
        <v>51.445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140</v>
      </c>
      <c r="AU227" s="244" t="s">
        <v>86</v>
      </c>
      <c r="AV227" s="13" t="s">
        <v>86</v>
      </c>
      <c r="AW227" s="13" t="s">
        <v>32</v>
      </c>
      <c r="AX227" s="13" t="s">
        <v>76</v>
      </c>
      <c r="AY227" s="244" t="s">
        <v>131</v>
      </c>
    </row>
    <row r="228" s="14" customFormat="1">
      <c r="A228" s="14"/>
      <c r="B228" s="245"/>
      <c r="C228" s="246"/>
      <c r="D228" s="235" t="s">
        <v>140</v>
      </c>
      <c r="E228" s="247" t="s">
        <v>1</v>
      </c>
      <c r="F228" s="248" t="s">
        <v>1193</v>
      </c>
      <c r="G228" s="246"/>
      <c r="H228" s="247" t="s">
        <v>1</v>
      </c>
      <c r="I228" s="249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140</v>
      </c>
      <c r="AU228" s="254" t="s">
        <v>86</v>
      </c>
      <c r="AV228" s="14" t="s">
        <v>84</v>
      </c>
      <c r="AW228" s="14" t="s">
        <v>32</v>
      </c>
      <c r="AX228" s="14" t="s">
        <v>76</v>
      </c>
      <c r="AY228" s="254" t="s">
        <v>131</v>
      </c>
    </row>
    <row r="229" s="13" customFormat="1">
      <c r="A229" s="13"/>
      <c r="B229" s="233"/>
      <c r="C229" s="234"/>
      <c r="D229" s="235" t="s">
        <v>140</v>
      </c>
      <c r="E229" s="236" t="s">
        <v>1</v>
      </c>
      <c r="F229" s="237" t="s">
        <v>1194</v>
      </c>
      <c r="G229" s="234"/>
      <c r="H229" s="238">
        <v>-9.9529999999999994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140</v>
      </c>
      <c r="AU229" s="244" t="s">
        <v>86</v>
      </c>
      <c r="AV229" s="13" t="s">
        <v>86</v>
      </c>
      <c r="AW229" s="13" t="s">
        <v>32</v>
      </c>
      <c r="AX229" s="13" t="s">
        <v>76</v>
      </c>
      <c r="AY229" s="244" t="s">
        <v>131</v>
      </c>
    </row>
    <row r="230" s="14" customFormat="1">
      <c r="A230" s="14"/>
      <c r="B230" s="245"/>
      <c r="C230" s="246"/>
      <c r="D230" s="235" t="s">
        <v>140</v>
      </c>
      <c r="E230" s="247" t="s">
        <v>1</v>
      </c>
      <c r="F230" s="248" t="s">
        <v>1195</v>
      </c>
      <c r="G230" s="246"/>
      <c r="H230" s="247" t="s">
        <v>1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140</v>
      </c>
      <c r="AU230" s="254" t="s">
        <v>86</v>
      </c>
      <c r="AV230" s="14" t="s">
        <v>84</v>
      </c>
      <c r="AW230" s="14" t="s">
        <v>32</v>
      </c>
      <c r="AX230" s="14" t="s">
        <v>76</v>
      </c>
      <c r="AY230" s="254" t="s">
        <v>131</v>
      </c>
    </row>
    <row r="231" s="13" customFormat="1">
      <c r="A231" s="13"/>
      <c r="B231" s="233"/>
      <c r="C231" s="234"/>
      <c r="D231" s="235" t="s">
        <v>140</v>
      </c>
      <c r="E231" s="236" t="s">
        <v>1</v>
      </c>
      <c r="F231" s="237" t="s">
        <v>1196</v>
      </c>
      <c r="G231" s="234"/>
      <c r="H231" s="238">
        <v>-4.5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140</v>
      </c>
      <c r="AU231" s="244" t="s">
        <v>86</v>
      </c>
      <c r="AV231" s="13" t="s">
        <v>86</v>
      </c>
      <c r="AW231" s="13" t="s">
        <v>32</v>
      </c>
      <c r="AX231" s="13" t="s">
        <v>76</v>
      </c>
      <c r="AY231" s="244" t="s">
        <v>131</v>
      </c>
    </row>
    <row r="232" s="14" customFormat="1">
      <c r="A232" s="14"/>
      <c r="B232" s="245"/>
      <c r="C232" s="246"/>
      <c r="D232" s="235" t="s">
        <v>140</v>
      </c>
      <c r="E232" s="247" t="s">
        <v>1</v>
      </c>
      <c r="F232" s="248" t="s">
        <v>1197</v>
      </c>
      <c r="G232" s="246"/>
      <c r="H232" s="247" t="s">
        <v>1</v>
      </c>
      <c r="I232" s="249"/>
      <c r="J232" s="246"/>
      <c r="K232" s="246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140</v>
      </c>
      <c r="AU232" s="254" t="s">
        <v>86</v>
      </c>
      <c r="AV232" s="14" t="s">
        <v>84</v>
      </c>
      <c r="AW232" s="14" t="s">
        <v>32</v>
      </c>
      <c r="AX232" s="14" t="s">
        <v>76</v>
      </c>
      <c r="AY232" s="254" t="s">
        <v>131</v>
      </c>
    </row>
    <row r="233" s="13" customFormat="1">
      <c r="A233" s="13"/>
      <c r="B233" s="233"/>
      <c r="C233" s="234"/>
      <c r="D233" s="235" t="s">
        <v>140</v>
      </c>
      <c r="E233" s="236" t="s">
        <v>1</v>
      </c>
      <c r="F233" s="237" t="s">
        <v>1198</v>
      </c>
      <c r="G233" s="234"/>
      <c r="H233" s="238">
        <v>-17.535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140</v>
      </c>
      <c r="AU233" s="244" t="s">
        <v>86</v>
      </c>
      <c r="AV233" s="13" t="s">
        <v>86</v>
      </c>
      <c r="AW233" s="13" t="s">
        <v>32</v>
      </c>
      <c r="AX233" s="13" t="s">
        <v>76</v>
      </c>
      <c r="AY233" s="244" t="s">
        <v>131</v>
      </c>
    </row>
    <row r="234" s="15" customFormat="1">
      <c r="A234" s="15"/>
      <c r="B234" s="258"/>
      <c r="C234" s="259"/>
      <c r="D234" s="235" t="s">
        <v>140</v>
      </c>
      <c r="E234" s="260" t="s">
        <v>1</v>
      </c>
      <c r="F234" s="261" t="s">
        <v>246</v>
      </c>
      <c r="G234" s="259"/>
      <c r="H234" s="262">
        <v>19.457000000000004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140</v>
      </c>
      <c r="AU234" s="268" t="s">
        <v>86</v>
      </c>
      <c r="AV234" s="15" t="s">
        <v>146</v>
      </c>
      <c r="AW234" s="15" t="s">
        <v>32</v>
      </c>
      <c r="AX234" s="15" t="s">
        <v>84</v>
      </c>
      <c r="AY234" s="268" t="s">
        <v>131</v>
      </c>
    </row>
    <row r="235" s="13" customFormat="1">
      <c r="A235" s="13"/>
      <c r="B235" s="233"/>
      <c r="C235" s="234"/>
      <c r="D235" s="235" t="s">
        <v>140</v>
      </c>
      <c r="E235" s="234"/>
      <c r="F235" s="237" t="s">
        <v>1199</v>
      </c>
      <c r="G235" s="234"/>
      <c r="H235" s="238">
        <v>38.914000000000001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140</v>
      </c>
      <c r="AU235" s="244" t="s">
        <v>86</v>
      </c>
      <c r="AV235" s="13" t="s">
        <v>86</v>
      </c>
      <c r="AW235" s="13" t="s">
        <v>4</v>
      </c>
      <c r="AX235" s="13" t="s">
        <v>84</v>
      </c>
      <c r="AY235" s="244" t="s">
        <v>131</v>
      </c>
    </row>
    <row r="236" s="2" customFormat="1" ht="33" customHeight="1">
      <c r="A236" s="38"/>
      <c r="B236" s="39"/>
      <c r="C236" s="219" t="s">
        <v>396</v>
      </c>
      <c r="D236" s="219" t="s">
        <v>134</v>
      </c>
      <c r="E236" s="220" t="s">
        <v>1200</v>
      </c>
      <c r="F236" s="221" t="s">
        <v>1201</v>
      </c>
      <c r="G236" s="222" t="s">
        <v>383</v>
      </c>
      <c r="H236" s="223">
        <v>7.5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3.0000000000000001E-05</v>
      </c>
      <c r="R236" s="229">
        <f>Q236*H236</f>
        <v>0.00022499999999999999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536</v>
      </c>
      <c r="AT236" s="231" t="s">
        <v>134</v>
      </c>
      <c r="AU236" s="231" t="s">
        <v>86</v>
      </c>
      <c r="AY236" s="17" t="s">
        <v>131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536</v>
      </c>
      <c r="BM236" s="231" t="s">
        <v>1202</v>
      </c>
    </row>
    <row r="237" s="13" customFormat="1">
      <c r="A237" s="13"/>
      <c r="B237" s="233"/>
      <c r="C237" s="234"/>
      <c r="D237" s="235" t="s">
        <v>140</v>
      </c>
      <c r="E237" s="236" t="s">
        <v>1</v>
      </c>
      <c r="F237" s="237" t="s">
        <v>1203</v>
      </c>
      <c r="G237" s="234"/>
      <c r="H237" s="238">
        <v>7.5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140</v>
      </c>
      <c r="AU237" s="244" t="s">
        <v>86</v>
      </c>
      <c r="AV237" s="13" t="s">
        <v>86</v>
      </c>
      <c r="AW237" s="13" t="s">
        <v>32</v>
      </c>
      <c r="AX237" s="13" t="s">
        <v>84</v>
      </c>
      <c r="AY237" s="244" t="s">
        <v>131</v>
      </c>
    </row>
    <row r="238" s="2" customFormat="1" ht="24.15" customHeight="1">
      <c r="A238" s="38"/>
      <c r="B238" s="39"/>
      <c r="C238" s="219" t="s">
        <v>400</v>
      </c>
      <c r="D238" s="219" t="s">
        <v>134</v>
      </c>
      <c r="E238" s="220" t="s">
        <v>1204</v>
      </c>
      <c r="F238" s="221" t="s">
        <v>1205</v>
      </c>
      <c r="G238" s="222" t="s">
        <v>237</v>
      </c>
      <c r="H238" s="223">
        <v>1.3839999999999999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536</v>
      </c>
      <c r="AT238" s="231" t="s">
        <v>134</v>
      </c>
      <c r="AU238" s="231" t="s">
        <v>86</v>
      </c>
      <c r="AY238" s="17" t="s">
        <v>131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536</v>
      </c>
      <c r="BM238" s="231" t="s">
        <v>1206</v>
      </c>
    </row>
    <row r="239" s="14" customFormat="1">
      <c r="A239" s="14"/>
      <c r="B239" s="245"/>
      <c r="C239" s="246"/>
      <c r="D239" s="235" t="s">
        <v>140</v>
      </c>
      <c r="E239" s="247" t="s">
        <v>1</v>
      </c>
      <c r="F239" s="248" t="s">
        <v>1207</v>
      </c>
      <c r="G239" s="246"/>
      <c r="H239" s="247" t="s">
        <v>1</v>
      </c>
      <c r="I239" s="249"/>
      <c r="J239" s="246"/>
      <c r="K239" s="246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140</v>
      </c>
      <c r="AU239" s="254" t="s">
        <v>86</v>
      </c>
      <c r="AV239" s="14" t="s">
        <v>84</v>
      </c>
      <c r="AW239" s="14" t="s">
        <v>32</v>
      </c>
      <c r="AX239" s="14" t="s">
        <v>76</v>
      </c>
      <c r="AY239" s="254" t="s">
        <v>131</v>
      </c>
    </row>
    <row r="240" s="13" customFormat="1">
      <c r="A240" s="13"/>
      <c r="B240" s="233"/>
      <c r="C240" s="234"/>
      <c r="D240" s="235" t="s">
        <v>140</v>
      </c>
      <c r="E240" s="236" t="s">
        <v>1</v>
      </c>
      <c r="F240" s="237" t="s">
        <v>1208</v>
      </c>
      <c r="G240" s="234"/>
      <c r="H240" s="238">
        <v>1.0600000000000001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140</v>
      </c>
      <c r="AU240" s="244" t="s">
        <v>86</v>
      </c>
      <c r="AV240" s="13" t="s">
        <v>86</v>
      </c>
      <c r="AW240" s="13" t="s">
        <v>32</v>
      </c>
      <c r="AX240" s="13" t="s">
        <v>76</v>
      </c>
      <c r="AY240" s="244" t="s">
        <v>131</v>
      </c>
    </row>
    <row r="241" s="14" customFormat="1">
      <c r="A241" s="14"/>
      <c r="B241" s="245"/>
      <c r="C241" s="246"/>
      <c r="D241" s="235" t="s">
        <v>140</v>
      </c>
      <c r="E241" s="247" t="s">
        <v>1</v>
      </c>
      <c r="F241" s="248" t="s">
        <v>1209</v>
      </c>
      <c r="G241" s="246"/>
      <c r="H241" s="247" t="s">
        <v>1</v>
      </c>
      <c r="I241" s="249"/>
      <c r="J241" s="246"/>
      <c r="K241" s="246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140</v>
      </c>
      <c r="AU241" s="254" t="s">
        <v>86</v>
      </c>
      <c r="AV241" s="14" t="s">
        <v>84</v>
      </c>
      <c r="AW241" s="14" t="s">
        <v>32</v>
      </c>
      <c r="AX241" s="14" t="s">
        <v>76</v>
      </c>
      <c r="AY241" s="254" t="s">
        <v>131</v>
      </c>
    </row>
    <row r="242" s="13" customFormat="1">
      <c r="A242" s="13"/>
      <c r="B242" s="233"/>
      <c r="C242" s="234"/>
      <c r="D242" s="235" t="s">
        <v>140</v>
      </c>
      <c r="E242" s="236" t="s">
        <v>1</v>
      </c>
      <c r="F242" s="237" t="s">
        <v>1210</v>
      </c>
      <c r="G242" s="234"/>
      <c r="H242" s="238">
        <v>0.32400000000000001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140</v>
      </c>
      <c r="AU242" s="244" t="s">
        <v>86</v>
      </c>
      <c r="AV242" s="13" t="s">
        <v>86</v>
      </c>
      <c r="AW242" s="13" t="s">
        <v>32</v>
      </c>
      <c r="AX242" s="13" t="s">
        <v>76</v>
      </c>
      <c r="AY242" s="244" t="s">
        <v>131</v>
      </c>
    </row>
    <row r="243" s="15" customFormat="1">
      <c r="A243" s="15"/>
      <c r="B243" s="258"/>
      <c r="C243" s="259"/>
      <c r="D243" s="235" t="s">
        <v>140</v>
      </c>
      <c r="E243" s="260" t="s">
        <v>1</v>
      </c>
      <c r="F243" s="261" t="s">
        <v>246</v>
      </c>
      <c r="G243" s="259"/>
      <c r="H243" s="262">
        <v>1.3840000000000001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140</v>
      </c>
      <c r="AU243" s="268" t="s">
        <v>86</v>
      </c>
      <c r="AV243" s="15" t="s">
        <v>146</v>
      </c>
      <c r="AW243" s="15" t="s">
        <v>32</v>
      </c>
      <c r="AX243" s="15" t="s">
        <v>84</v>
      </c>
      <c r="AY243" s="268" t="s">
        <v>131</v>
      </c>
    </row>
    <row r="244" s="2" customFormat="1" ht="37.8" customHeight="1">
      <c r="A244" s="38"/>
      <c r="B244" s="39"/>
      <c r="C244" s="219" t="s">
        <v>405</v>
      </c>
      <c r="D244" s="219" t="s">
        <v>134</v>
      </c>
      <c r="E244" s="220" t="s">
        <v>1211</v>
      </c>
      <c r="F244" s="221" t="s">
        <v>1212</v>
      </c>
      <c r="G244" s="222" t="s">
        <v>383</v>
      </c>
      <c r="H244" s="223">
        <v>161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536</v>
      </c>
      <c r="AT244" s="231" t="s">
        <v>134</v>
      </c>
      <c r="AU244" s="231" t="s">
        <v>86</v>
      </c>
      <c r="AY244" s="17" t="s">
        <v>131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536</v>
      </c>
      <c r="BM244" s="231" t="s">
        <v>1213</v>
      </c>
    </row>
    <row r="245" s="13" customFormat="1">
      <c r="A245" s="13"/>
      <c r="B245" s="233"/>
      <c r="C245" s="234"/>
      <c r="D245" s="235" t="s">
        <v>140</v>
      </c>
      <c r="E245" s="236" t="s">
        <v>1</v>
      </c>
      <c r="F245" s="237" t="s">
        <v>1185</v>
      </c>
      <c r="G245" s="234"/>
      <c r="H245" s="238">
        <v>161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140</v>
      </c>
      <c r="AU245" s="244" t="s">
        <v>86</v>
      </c>
      <c r="AV245" s="13" t="s">
        <v>86</v>
      </c>
      <c r="AW245" s="13" t="s">
        <v>32</v>
      </c>
      <c r="AX245" s="13" t="s">
        <v>84</v>
      </c>
      <c r="AY245" s="244" t="s">
        <v>131</v>
      </c>
    </row>
    <row r="246" s="2" customFormat="1" ht="37.8" customHeight="1">
      <c r="A246" s="38"/>
      <c r="B246" s="39"/>
      <c r="C246" s="219" t="s">
        <v>410</v>
      </c>
      <c r="D246" s="219" t="s">
        <v>134</v>
      </c>
      <c r="E246" s="220" t="s">
        <v>1214</v>
      </c>
      <c r="F246" s="221" t="s">
        <v>1215</v>
      </c>
      <c r="G246" s="222" t="s">
        <v>383</v>
      </c>
      <c r="H246" s="223">
        <v>20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536</v>
      </c>
      <c r="AT246" s="231" t="s">
        <v>134</v>
      </c>
      <c r="AU246" s="231" t="s">
        <v>86</v>
      </c>
      <c r="AY246" s="17" t="s">
        <v>131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536</v>
      </c>
      <c r="BM246" s="231" t="s">
        <v>1216</v>
      </c>
    </row>
    <row r="247" s="13" customFormat="1">
      <c r="A247" s="13"/>
      <c r="B247" s="233"/>
      <c r="C247" s="234"/>
      <c r="D247" s="235" t="s">
        <v>140</v>
      </c>
      <c r="E247" s="236" t="s">
        <v>1</v>
      </c>
      <c r="F247" s="237" t="s">
        <v>322</v>
      </c>
      <c r="G247" s="234"/>
      <c r="H247" s="238">
        <v>20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140</v>
      </c>
      <c r="AU247" s="244" t="s">
        <v>86</v>
      </c>
      <c r="AV247" s="13" t="s">
        <v>86</v>
      </c>
      <c r="AW247" s="13" t="s">
        <v>32</v>
      </c>
      <c r="AX247" s="13" t="s">
        <v>84</v>
      </c>
      <c r="AY247" s="244" t="s">
        <v>131</v>
      </c>
    </row>
    <row r="248" s="2" customFormat="1" ht="33" customHeight="1">
      <c r="A248" s="38"/>
      <c r="B248" s="39"/>
      <c r="C248" s="219" t="s">
        <v>415</v>
      </c>
      <c r="D248" s="219" t="s">
        <v>134</v>
      </c>
      <c r="E248" s="220" t="s">
        <v>1217</v>
      </c>
      <c r="F248" s="221" t="s">
        <v>1218</v>
      </c>
      <c r="G248" s="222" t="s">
        <v>383</v>
      </c>
      <c r="H248" s="223">
        <v>161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41</v>
      </c>
      <c r="O248" s="91"/>
      <c r="P248" s="229">
        <f>O248*H248</f>
        <v>0</v>
      </c>
      <c r="Q248" s="229">
        <v>9.0000000000000006E-05</v>
      </c>
      <c r="R248" s="229">
        <f>Q248*H248</f>
        <v>0.014490000000000001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536</v>
      </c>
      <c r="AT248" s="231" t="s">
        <v>134</v>
      </c>
      <c r="AU248" s="231" t="s">
        <v>86</v>
      </c>
      <c r="AY248" s="17" t="s">
        <v>131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536</v>
      </c>
      <c r="BM248" s="231" t="s">
        <v>1219</v>
      </c>
    </row>
    <row r="249" s="13" customFormat="1">
      <c r="A249" s="13"/>
      <c r="B249" s="233"/>
      <c r="C249" s="234"/>
      <c r="D249" s="235" t="s">
        <v>140</v>
      </c>
      <c r="E249" s="236" t="s">
        <v>1</v>
      </c>
      <c r="F249" s="237" t="s">
        <v>1185</v>
      </c>
      <c r="G249" s="234"/>
      <c r="H249" s="238">
        <v>161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140</v>
      </c>
      <c r="AU249" s="244" t="s">
        <v>86</v>
      </c>
      <c r="AV249" s="13" t="s">
        <v>86</v>
      </c>
      <c r="AW249" s="13" t="s">
        <v>32</v>
      </c>
      <c r="AX249" s="13" t="s">
        <v>84</v>
      </c>
      <c r="AY249" s="244" t="s">
        <v>131</v>
      </c>
    </row>
    <row r="250" s="2" customFormat="1" ht="37.8" customHeight="1">
      <c r="A250" s="38"/>
      <c r="B250" s="39"/>
      <c r="C250" s="219" t="s">
        <v>420</v>
      </c>
      <c r="D250" s="219" t="s">
        <v>134</v>
      </c>
      <c r="E250" s="220" t="s">
        <v>1220</v>
      </c>
      <c r="F250" s="221" t="s">
        <v>1221</v>
      </c>
      <c r="G250" s="222" t="s">
        <v>383</v>
      </c>
      <c r="H250" s="223">
        <v>20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0.00012</v>
      </c>
      <c r="R250" s="229">
        <f>Q250*H250</f>
        <v>0.0024000000000000002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536</v>
      </c>
      <c r="AT250" s="231" t="s">
        <v>134</v>
      </c>
      <c r="AU250" s="231" t="s">
        <v>86</v>
      </c>
      <c r="AY250" s="17" t="s">
        <v>131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536</v>
      </c>
      <c r="BM250" s="231" t="s">
        <v>1222</v>
      </c>
    </row>
    <row r="251" s="13" customFormat="1">
      <c r="A251" s="13"/>
      <c r="B251" s="233"/>
      <c r="C251" s="234"/>
      <c r="D251" s="235" t="s">
        <v>140</v>
      </c>
      <c r="E251" s="236" t="s">
        <v>1</v>
      </c>
      <c r="F251" s="237" t="s">
        <v>322</v>
      </c>
      <c r="G251" s="234"/>
      <c r="H251" s="238">
        <v>20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140</v>
      </c>
      <c r="AU251" s="244" t="s">
        <v>86</v>
      </c>
      <c r="AV251" s="13" t="s">
        <v>86</v>
      </c>
      <c r="AW251" s="13" t="s">
        <v>32</v>
      </c>
      <c r="AX251" s="13" t="s">
        <v>84</v>
      </c>
      <c r="AY251" s="244" t="s">
        <v>131</v>
      </c>
    </row>
    <row r="252" s="2" customFormat="1" ht="37.8" customHeight="1">
      <c r="A252" s="38"/>
      <c r="B252" s="39"/>
      <c r="C252" s="219" t="s">
        <v>424</v>
      </c>
      <c r="D252" s="219" t="s">
        <v>134</v>
      </c>
      <c r="E252" s="220" t="s">
        <v>1223</v>
      </c>
      <c r="F252" s="221" t="s">
        <v>1224</v>
      </c>
      <c r="G252" s="222" t="s">
        <v>383</v>
      </c>
      <c r="H252" s="223">
        <v>213.5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536</v>
      </c>
      <c r="AT252" s="231" t="s">
        <v>134</v>
      </c>
      <c r="AU252" s="231" t="s">
        <v>86</v>
      </c>
      <c r="AY252" s="17" t="s">
        <v>131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536</v>
      </c>
      <c r="BM252" s="231" t="s">
        <v>1225</v>
      </c>
    </row>
    <row r="253" s="14" customFormat="1">
      <c r="A253" s="14"/>
      <c r="B253" s="245"/>
      <c r="C253" s="246"/>
      <c r="D253" s="235" t="s">
        <v>140</v>
      </c>
      <c r="E253" s="247" t="s">
        <v>1</v>
      </c>
      <c r="F253" s="248" t="s">
        <v>1069</v>
      </c>
      <c r="G253" s="246"/>
      <c r="H253" s="247" t="s">
        <v>1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140</v>
      </c>
      <c r="AU253" s="254" t="s">
        <v>86</v>
      </c>
      <c r="AV253" s="14" t="s">
        <v>84</v>
      </c>
      <c r="AW253" s="14" t="s">
        <v>32</v>
      </c>
      <c r="AX253" s="14" t="s">
        <v>76</v>
      </c>
      <c r="AY253" s="254" t="s">
        <v>131</v>
      </c>
    </row>
    <row r="254" s="13" customFormat="1">
      <c r="A254" s="13"/>
      <c r="B254" s="233"/>
      <c r="C254" s="234"/>
      <c r="D254" s="235" t="s">
        <v>140</v>
      </c>
      <c r="E254" s="236" t="s">
        <v>1</v>
      </c>
      <c r="F254" s="237" t="s">
        <v>1070</v>
      </c>
      <c r="G254" s="234"/>
      <c r="H254" s="238">
        <v>161.5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140</v>
      </c>
      <c r="AU254" s="244" t="s">
        <v>86</v>
      </c>
      <c r="AV254" s="13" t="s">
        <v>86</v>
      </c>
      <c r="AW254" s="13" t="s">
        <v>32</v>
      </c>
      <c r="AX254" s="13" t="s">
        <v>76</v>
      </c>
      <c r="AY254" s="244" t="s">
        <v>131</v>
      </c>
    </row>
    <row r="255" s="14" customFormat="1">
      <c r="A255" s="14"/>
      <c r="B255" s="245"/>
      <c r="C255" s="246"/>
      <c r="D255" s="235" t="s">
        <v>140</v>
      </c>
      <c r="E255" s="247" t="s">
        <v>1</v>
      </c>
      <c r="F255" s="248" t="s">
        <v>1071</v>
      </c>
      <c r="G255" s="246"/>
      <c r="H255" s="247" t="s">
        <v>1</v>
      </c>
      <c r="I255" s="249"/>
      <c r="J255" s="246"/>
      <c r="K255" s="246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140</v>
      </c>
      <c r="AU255" s="254" t="s">
        <v>86</v>
      </c>
      <c r="AV255" s="14" t="s">
        <v>84</v>
      </c>
      <c r="AW255" s="14" t="s">
        <v>32</v>
      </c>
      <c r="AX255" s="14" t="s">
        <v>76</v>
      </c>
      <c r="AY255" s="254" t="s">
        <v>131</v>
      </c>
    </row>
    <row r="256" s="13" customFormat="1">
      <c r="A256" s="13"/>
      <c r="B256" s="233"/>
      <c r="C256" s="234"/>
      <c r="D256" s="235" t="s">
        <v>140</v>
      </c>
      <c r="E256" s="236" t="s">
        <v>1</v>
      </c>
      <c r="F256" s="237" t="s">
        <v>1072</v>
      </c>
      <c r="G256" s="234"/>
      <c r="H256" s="238">
        <v>52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140</v>
      </c>
      <c r="AU256" s="244" t="s">
        <v>86</v>
      </c>
      <c r="AV256" s="13" t="s">
        <v>86</v>
      </c>
      <c r="AW256" s="13" t="s">
        <v>32</v>
      </c>
      <c r="AX256" s="13" t="s">
        <v>76</v>
      </c>
      <c r="AY256" s="244" t="s">
        <v>131</v>
      </c>
    </row>
    <row r="257" s="15" customFormat="1">
      <c r="A257" s="15"/>
      <c r="B257" s="258"/>
      <c r="C257" s="259"/>
      <c r="D257" s="235" t="s">
        <v>140</v>
      </c>
      <c r="E257" s="260" t="s">
        <v>1</v>
      </c>
      <c r="F257" s="261" t="s">
        <v>246</v>
      </c>
      <c r="G257" s="259"/>
      <c r="H257" s="262">
        <v>213.5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140</v>
      </c>
      <c r="AU257" s="268" t="s">
        <v>86</v>
      </c>
      <c r="AV257" s="15" t="s">
        <v>146</v>
      </c>
      <c r="AW257" s="15" t="s">
        <v>32</v>
      </c>
      <c r="AX257" s="15" t="s">
        <v>84</v>
      </c>
      <c r="AY257" s="268" t="s">
        <v>131</v>
      </c>
    </row>
    <row r="258" s="2" customFormat="1" ht="24.15" customHeight="1">
      <c r="A258" s="38"/>
      <c r="B258" s="39"/>
      <c r="C258" s="269" t="s">
        <v>429</v>
      </c>
      <c r="D258" s="269" t="s">
        <v>449</v>
      </c>
      <c r="E258" s="270" t="s">
        <v>1226</v>
      </c>
      <c r="F258" s="271" t="s">
        <v>1227</v>
      </c>
      <c r="G258" s="272" t="s">
        <v>383</v>
      </c>
      <c r="H258" s="273">
        <v>223.65000000000001</v>
      </c>
      <c r="I258" s="274"/>
      <c r="J258" s="275">
        <f>ROUND(I258*H258,2)</f>
        <v>0</v>
      </c>
      <c r="K258" s="276"/>
      <c r="L258" s="277"/>
      <c r="M258" s="278" t="s">
        <v>1</v>
      </c>
      <c r="N258" s="279" t="s">
        <v>41</v>
      </c>
      <c r="O258" s="91"/>
      <c r="P258" s="229">
        <f>O258*H258</f>
        <v>0</v>
      </c>
      <c r="Q258" s="229">
        <v>0.00035</v>
      </c>
      <c r="R258" s="229">
        <f>Q258*H258</f>
        <v>0.0782775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1105</v>
      </c>
      <c r="AT258" s="231" t="s">
        <v>449</v>
      </c>
      <c r="AU258" s="231" t="s">
        <v>86</v>
      </c>
      <c r="AY258" s="17" t="s">
        <v>131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1105</v>
      </c>
      <c r="BM258" s="231" t="s">
        <v>1228</v>
      </c>
    </row>
    <row r="259" s="13" customFormat="1">
      <c r="A259" s="13"/>
      <c r="B259" s="233"/>
      <c r="C259" s="234"/>
      <c r="D259" s="235" t="s">
        <v>140</v>
      </c>
      <c r="E259" s="236" t="s">
        <v>1</v>
      </c>
      <c r="F259" s="237" t="s">
        <v>1229</v>
      </c>
      <c r="G259" s="234"/>
      <c r="H259" s="238">
        <v>213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140</v>
      </c>
      <c r="AU259" s="244" t="s">
        <v>86</v>
      </c>
      <c r="AV259" s="13" t="s">
        <v>86</v>
      </c>
      <c r="AW259" s="13" t="s">
        <v>32</v>
      </c>
      <c r="AX259" s="13" t="s">
        <v>84</v>
      </c>
      <c r="AY259" s="244" t="s">
        <v>131</v>
      </c>
    </row>
    <row r="260" s="13" customFormat="1">
      <c r="A260" s="13"/>
      <c r="B260" s="233"/>
      <c r="C260" s="234"/>
      <c r="D260" s="235" t="s">
        <v>140</v>
      </c>
      <c r="E260" s="234"/>
      <c r="F260" s="237" t="s">
        <v>1230</v>
      </c>
      <c r="G260" s="234"/>
      <c r="H260" s="238">
        <v>223.65000000000001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140</v>
      </c>
      <c r="AU260" s="244" t="s">
        <v>86</v>
      </c>
      <c r="AV260" s="13" t="s">
        <v>86</v>
      </c>
      <c r="AW260" s="13" t="s">
        <v>4</v>
      </c>
      <c r="AX260" s="13" t="s">
        <v>84</v>
      </c>
      <c r="AY260" s="244" t="s">
        <v>131</v>
      </c>
    </row>
    <row r="261" s="2" customFormat="1" ht="37.8" customHeight="1">
      <c r="A261" s="38"/>
      <c r="B261" s="39"/>
      <c r="C261" s="219" t="s">
        <v>433</v>
      </c>
      <c r="D261" s="219" t="s">
        <v>134</v>
      </c>
      <c r="E261" s="220" t="s">
        <v>1231</v>
      </c>
      <c r="F261" s="221" t="s">
        <v>1232</v>
      </c>
      <c r="G261" s="222" t="s">
        <v>383</v>
      </c>
      <c r="H261" s="223">
        <v>33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536</v>
      </c>
      <c r="AT261" s="231" t="s">
        <v>134</v>
      </c>
      <c r="AU261" s="231" t="s">
        <v>86</v>
      </c>
      <c r="AY261" s="17" t="s">
        <v>131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536</v>
      </c>
      <c r="BM261" s="231" t="s">
        <v>1233</v>
      </c>
    </row>
    <row r="262" s="14" customFormat="1">
      <c r="A262" s="14"/>
      <c r="B262" s="245"/>
      <c r="C262" s="246"/>
      <c r="D262" s="235" t="s">
        <v>140</v>
      </c>
      <c r="E262" s="247" t="s">
        <v>1</v>
      </c>
      <c r="F262" s="248" t="s">
        <v>1234</v>
      </c>
      <c r="G262" s="246"/>
      <c r="H262" s="247" t="s">
        <v>1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140</v>
      </c>
      <c r="AU262" s="254" t="s">
        <v>86</v>
      </c>
      <c r="AV262" s="14" t="s">
        <v>84</v>
      </c>
      <c r="AW262" s="14" t="s">
        <v>32</v>
      </c>
      <c r="AX262" s="14" t="s">
        <v>76</v>
      </c>
      <c r="AY262" s="254" t="s">
        <v>131</v>
      </c>
    </row>
    <row r="263" s="13" customFormat="1">
      <c r="A263" s="13"/>
      <c r="B263" s="233"/>
      <c r="C263" s="234"/>
      <c r="D263" s="235" t="s">
        <v>140</v>
      </c>
      <c r="E263" s="236" t="s">
        <v>1</v>
      </c>
      <c r="F263" s="237" t="s">
        <v>1235</v>
      </c>
      <c r="G263" s="234"/>
      <c r="H263" s="238">
        <v>33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140</v>
      </c>
      <c r="AU263" s="244" t="s">
        <v>86</v>
      </c>
      <c r="AV263" s="13" t="s">
        <v>86</v>
      </c>
      <c r="AW263" s="13" t="s">
        <v>32</v>
      </c>
      <c r="AX263" s="13" t="s">
        <v>84</v>
      </c>
      <c r="AY263" s="244" t="s">
        <v>131</v>
      </c>
    </row>
    <row r="264" s="2" customFormat="1" ht="24.15" customHeight="1">
      <c r="A264" s="38"/>
      <c r="B264" s="39"/>
      <c r="C264" s="269" t="s">
        <v>438</v>
      </c>
      <c r="D264" s="269" t="s">
        <v>449</v>
      </c>
      <c r="E264" s="270" t="s">
        <v>1236</v>
      </c>
      <c r="F264" s="271" t="s">
        <v>1237</v>
      </c>
      <c r="G264" s="272" t="s">
        <v>383</v>
      </c>
      <c r="H264" s="273">
        <v>33.494999999999997</v>
      </c>
      <c r="I264" s="274"/>
      <c r="J264" s="275">
        <f>ROUND(I264*H264,2)</f>
        <v>0</v>
      </c>
      <c r="K264" s="276"/>
      <c r="L264" s="277"/>
      <c r="M264" s="278" t="s">
        <v>1</v>
      </c>
      <c r="N264" s="279" t="s">
        <v>41</v>
      </c>
      <c r="O264" s="91"/>
      <c r="P264" s="229">
        <f>O264*H264</f>
        <v>0</v>
      </c>
      <c r="Q264" s="229">
        <v>0.0025999999999999999</v>
      </c>
      <c r="R264" s="229">
        <f>Q264*H264</f>
        <v>0.087086999999999984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1105</v>
      </c>
      <c r="AT264" s="231" t="s">
        <v>449</v>
      </c>
      <c r="AU264" s="231" t="s">
        <v>86</v>
      </c>
      <c r="AY264" s="17" t="s">
        <v>131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1105</v>
      </c>
      <c r="BM264" s="231" t="s">
        <v>1238</v>
      </c>
    </row>
    <row r="265" s="13" customFormat="1">
      <c r="A265" s="13"/>
      <c r="B265" s="233"/>
      <c r="C265" s="234"/>
      <c r="D265" s="235" t="s">
        <v>140</v>
      </c>
      <c r="E265" s="236" t="s">
        <v>1</v>
      </c>
      <c r="F265" s="237" t="s">
        <v>380</v>
      </c>
      <c r="G265" s="234"/>
      <c r="H265" s="238">
        <v>33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140</v>
      </c>
      <c r="AU265" s="244" t="s">
        <v>86</v>
      </c>
      <c r="AV265" s="13" t="s">
        <v>86</v>
      </c>
      <c r="AW265" s="13" t="s">
        <v>32</v>
      </c>
      <c r="AX265" s="13" t="s">
        <v>84</v>
      </c>
      <c r="AY265" s="244" t="s">
        <v>131</v>
      </c>
    </row>
    <row r="266" s="13" customFormat="1">
      <c r="A266" s="13"/>
      <c r="B266" s="233"/>
      <c r="C266" s="234"/>
      <c r="D266" s="235" t="s">
        <v>140</v>
      </c>
      <c r="E266" s="234"/>
      <c r="F266" s="237" t="s">
        <v>1239</v>
      </c>
      <c r="G266" s="234"/>
      <c r="H266" s="238">
        <v>33.494999999999997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140</v>
      </c>
      <c r="AU266" s="244" t="s">
        <v>86</v>
      </c>
      <c r="AV266" s="13" t="s">
        <v>86</v>
      </c>
      <c r="AW266" s="13" t="s">
        <v>4</v>
      </c>
      <c r="AX266" s="13" t="s">
        <v>84</v>
      </c>
      <c r="AY266" s="244" t="s">
        <v>131</v>
      </c>
    </row>
    <row r="267" s="2" customFormat="1" ht="37.8" customHeight="1">
      <c r="A267" s="38"/>
      <c r="B267" s="39"/>
      <c r="C267" s="219" t="s">
        <v>443</v>
      </c>
      <c r="D267" s="219" t="s">
        <v>134</v>
      </c>
      <c r="E267" s="220" t="s">
        <v>1240</v>
      </c>
      <c r="F267" s="221" t="s">
        <v>1241</v>
      </c>
      <c r="G267" s="222" t="s">
        <v>258</v>
      </c>
      <c r="H267" s="223">
        <v>12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536</v>
      </c>
      <c r="AT267" s="231" t="s">
        <v>134</v>
      </c>
      <c r="AU267" s="231" t="s">
        <v>86</v>
      </c>
      <c r="AY267" s="17" t="s">
        <v>131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536</v>
      </c>
      <c r="BM267" s="231" t="s">
        <v>1242</v>
      </c>
    </row>
    <row r="268" s="13" customFormat="1">
      <c r="A268" s="13"/>
      <c r="B268" s="233"/>
      <c r="C268" s="234"/>
      <c r="D268" s="235" t="s">
        <v>140</v>
      </c>
      <c r="E268" s="236" t="s">
        <v>1</v>
      </c>
      <c r="F268" s="237" t="s">
        <v>1243</v>
      </c>
      <c r="G268" s="234"/>
      <c r="H268" s="238">
        <v>12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140</v>
      </c>
      <c r="AU268" s="244" t="s">
        <v>86</v>
      </c>
      <c r="AV268" s="13" t="s">
        <v>86</v>
      </c>
      <c r="AW268" s="13" t="s">
        <v>32</v>
      </c>
      <c r="AX268" s="13" t="s">
        <v>84</v>
      </c>
      <c r="AY268" s="244" t="s">
        <v>131</v>
      </c>
    </row>
    <row r="269" s="2" customFormat="1" ht="37.8" customHeight="1">
      <c r="A269" s="38"/>
      <c r="B269" s="39"/>
      <c r="C269" s="219" t="s">
        <v>448</v>
      </c>
      <c r="D269" s="219" t="s">
        <v>134</v>
      </c>
      <c r="E269" s="220" t="s">
        <v>1244</v>
      </c>
      <c r="F269" s="221" t="s">
        <v>1245</v>
      </c>
      <c r="G269" s="222" t="s">
        <v>258</v>
      </c>
      <c r="H269" s="223">
        <v>1.5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536</v>
      </c>
      <c r="AT269" s="231" t="s">
        <v>134</v>
      </c>
      <c r="AU269" s="231" t="s">
        <v>86</v>
      </c>
      <c r="AY269" s="17" t="s">
        <v>131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536</v>
      </c>
      <c r="BM269" s="231" t="s">
        <v>1246</v>
      </c>
    </row>
    <row r="270" s="13" customFormat="1">
      <c r="A270" s="13"/>
      <c r="B270" s="233"/>
      <c r="C270" s="234"/>
      <c r="D270" s="235" t="s">
        <v>140</v>
      </c>
      <c r="E270" s="236" t="s">
        <v>1</v>
      </c>
      <c r="F270" s="237" t="s">
        <v>1247</v>
      </c>
      <c r="G270" s="234"/>
      <c r="H270" s="238">
        <v>1.5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140</v>
      </c>
      <c r="AU270" s="244" t="s">
        <v>86</v>
      </c>
      <c r="AV270" s="13" t="s">
        <v>86</v>
      </c>
      <c r="AW270" s="13" t="s">
        <v>32</v>
      </c>
      <c r="AX270" s="13" t="s">
        <v>84</v>
      </c>
      <c r="AY270" s="244" t="s">
        <v>131</v>
      </c>
    </row>
    <row r="271" s="2" customFormat="1" ht="37.8" customHeight="1">
      <c r="A271" s="38"/>
      <c r="B271" s="39"/>
      <c r="C271" s="219" t="s">
        <v>457</v>
      </c>
      <c r="D271" s="219" t="s">
        <v>134</v>
      </c>
      <c r="E271" s="220" t="s">
        <v>1248</v>
      </c>
      <c r="F271" s="221" t="s">
        <v>1249</v>
      </c>
      <c r="G271" s="222" t="s">
        <v>258</v>
      </c>
      <c r="H271" s="223">
        <v>6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536</v>
      </c>
      <c r="AT271" s="231" t="s">
        <v>134</v>
      </c>
      <c r="AU271" s="231" t="s">
        <v>86</v>
      </c>
      <c r="AY271" s="17" t="s">
        <v>131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536</v>
      </c>
      <c r="BM271" s="231" t="s">
        <v>1250</v>
      </c>
    </row>
    <row r="272" s="13" customFormat="1">
      <c r="A272" s="13"/>
      <c r="B272" s="233"/>
      <c r="C272" s="234"/>
      <c r="D272" s="235" t="s">
        <v>140</v>
      </c>
      <c r="E272" s="236" t="s">
        <v>1</v>
      </c>
      <c r="F272" s="237" t="s">
        <v>1251</v>
      </c>
      <c r="G272" s="234"/>
      <c r="H272" s="238">
        <v>6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140</v>
      </c>
      <c r="AU272" s="244" t="s">
        <v>86</v>
      </c>
      <c r="AV272" s="13" t="s">
        <v>86</v>
      </c>
      <c r="AW272" s="13" t="s">
        <v>32</v>
      </c>
      <c r="AX272" s="13" t="s">
        <v>84</v>
      </c>
      <c r="AY272" s="244" t="s">
        <v>131</v>
      </c>
    </row>
    <row r="273" s="2" customFormat="1" ht="37.8" customHeight="1">
      <c r="A273" s="38"/>
      <c r="B273" s="39"/>
      <c r="C273" s="219" t="s">
        <v>461</v>
      </c>
      <c r="D273" s="219" t="s">
        <v>134</v>
      </c>
      <c r="E273" s="220" t="s">
        <v>1252</v>
      </c>
      <c r="F273" s="221" t="s">
        <v>1253</v>
      </c>
      <c r="G273" s="222" t="s">
        <v>258</v>
      </c>
      <c r="H273" s="223">
        <v>1.5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536</v>
      </c>
      <c r="AT273" s="231" t="s">
        <v>134</v>
      </c>
      <c r="AU273" s="231" t="s">
        <v>86</v>
      </c>
      <c r="AY273" s="17" t="s">
        <v>131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536</v>
      </c>
      <c r="BM273" s="231" t="s">
        <v>1254</v>
      </c>
    </row>
    <row r="274" s="13" customFormat="1">
      <c r="A274" s="13"/>
      <c r="B274" s="233"/>
      <c r="C274" s="234"/>
      <c r="D274" s="235" t="s">
        <v>140</v>
      </c>
      <c r="E274" s="236" t="s">
        <v>1</v>
      </c>
      <c r="F274" s="237" t="s">
        <v>1247</v>
      </c>
      <c r="G274" s="234"/>
      <c r="H274" s="238">
        <v>1.5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140</v>
      </c>
      <c r="AU274" s="244" t="s">
        <v>86</v>
      </c>
      <c r="AV274" s="13" t="s">
        <v>86</v>
      </c>
      <c r="AW274" s="13" t="s">
        <v>32</v>
      </c>
      <c r="AX274" s="13" t="s">
        <v>84</v>
      </c>
      <c r="AY274" s="244" t="s">
        <v>131</v>
      </c>
    </row>
    <row r="275" s="2" customFormat="1" ht="24.15" customHeight="1">
      <c r="A275" s="38"/>
      <c r="B275" s="39"/>
      <c r="C275" s="219" t="s">
        <v>467</v>
      </c>
      <c r="D275" s="219" t="s">
        <v>134</v>
      </c>
      <c r="E275" s="220" t="s">
        <v>1255</v>
      </c>
      <c r="F275" s="221" t="s">
        <v>1256</v>
      </c>
      <c r="G275" s="222" t="s">
        <v>258</v>
      </c>
      <c r="H275" s="223">
        <v>6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536</v>
      </c>
      <c r="AT275" s="231" t="s">
        <v>134</v>
      </c>
      <c r="AU275" s="231" t="s">
        <v>86</v>
      </c>
      <c r="AY275" s="17" t="s">
        <v>131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536</v>
      </c>
      <c r="BM275" s="231" t="s">
        <v>1257</v>
      </c>
    </row>
    <row r="276" s="13" customFormat="1">
      <c r="A276" s="13"/>
      <c r="B276" s="233"/>
      <c r="C276" s="234"/>
      <c r="D276" s="235" t="s">
        <v>140</v>
      </c>
      <c r="E276" s="236" t="s">
        <v>1</v>
      </c>
      <c r="F276" s="237" t="s">
        <v>1251</v>
      </c>
      <c r="G276" s="234"/>
      <c r="H276" s="238">
        <v>6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140</v>
      </c>
      <c r="AU276" s="244" t="s">
        <v>86</v>
      </c>
      <c r="AV276" s="13" t="s">
        <v>86</v>
      </c>
      <c r="AW276" s="13" t="s">
        <v>32</v>
      </c>
      <c r="AX276" s="13" t="s">
        <v>84</v>
      </c>
      <c r="AY276" s="244" t="s">
        <v>131</v>
      </c>
    </row>
    <row r="277" s="2" customFormat="1" ht="44.25" customHeight="1">
      <c r="A277" s="38"/>
      <c r="B277" s="39"/>
      <c r="C277" s="219" t="s">
        <v>472</v>
      </c>
      <c r="D277" s="219" t="s">
        <v>134</v>
      </c>
      <c r="E277" s="220" t="s">
        <v>1258</v>
      </c>
      <c r="F277" s="221" t="s">
        <v>1259</v>
      </c>
      <c r="G277" s="222" t="s">
        <v>258</v>
      </c>
      <c r="H277" s="223">
        <v>0.20000000000000001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0.10100000000000001</v>
      </c>
      <c r="R277" s="229">
        <f>Q277*H277</f>
        <v>0.020200000000000003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536</v>
      </c>
      <c r="AT277" s="231" t="s">
        <v>134</v>
      </c>
      <c r="AU277" s="231" t="s">
        <v>86</v>
      </c>
      <c r="AY277" s="17" t="s">
        <v>131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536</v>
      </c>
      <c r="BM277" s="231" t="s">
        <v>1260</v>
      </c>
    </row>
    <row r="278" s="14" customFormat="1">
      <c r="A278" s="14"/>
      <c r="B278" s="245"/>
      <c r="C278" s="246"/>
      <c r="D278" s="235" t="s">
        <v>140</v>
      </c>
      <c r="E278" s="247" t="s">
        <v>1</v>
      </c>
      <c r="F278" s="248" t="s">
        <v>1261</v>
      </c>
      <c r="G278" s="246"/>
      <c r="H278" s="247" t="s">
        <v>1</v>
      </c>
      <c r="I278" s="249"/>
      <c r="J278" s="246"/>
      <c r="K278" s="246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140</v>
      </c>
      <c r="AU278" s="254" t="s">
        <v>86</v>
      </c>
      <c r="AV278" s="14" t="s">
        <v>84</v>
      </c>
      <c r="AW278" s="14" t="s">
        <v>32</v>
      </c>
      <c r="AX278" s="14" t="s">
        <v>76</v>
      </c>
      <c r="AY278" s="254" t="s">
        <v>131</v>
      </c>
    </row>
    <row r="279" s="13" customFormat="1">
      <c r="A279" s="13"/>
      <c r="B279" s="233"/>
      <c r="C279" s="234"/>
      <c r="D279" s="235" t="s">
        <v>140</v>
      </c>
      <c r="E279" s="236" t="s">
        <v>1</v>
      </c>
      <c r="F279" s="237" t="s">
        <v>1262</v>
      </c>
      <c r="G279" s="234"/>
      <c r="H279" s="238">
        <v>0.20000000000000001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140</v>
      </c>
      <c r="AU279" s="244" t="s">
        <v>86</v>
      </c>
      <c r="AV279" s="13" t="s">
        <v>86</v>
      </c>
      <c r="AW279" s="13" t="s">
        <v>32</v>
      </c>
      <c r="AX279" s="13" t="s">
        <v>84</v>
      </c>
      <c r="AY279" s="244" t="s">
        <v>131</v>
      </c>
    </row>
    <row r="280" s="2" customFormat="1" ht="21.75" customHeight="1">
      <c r="A280" s="38"/>
      <c r="B280" s="39"/>
      <c r="C280" s="269" t="s">
        <v>476</v>
      </c>
      <c r="D280" s="269" t="s">
        <v>449</v>
      </c>
      <c r="E280" s="270" t="s">
        <v>1263</v>
      </c>
      <c r="F280" s="271" t="s">
        <v>1264</v>
      </c>
      <c r="G280" s="272" t="s">
        <v>258</v>
      </c>
      <c r="H280" s="273">
        <v>0.20399999999999999</v>
      </c>
      <c r="I280" s="274"/>
      <c r="J280" s="275">
        <f>ROUND(I280*H280,2)</f>
        <v>0</v>
      </c>
      <c r="K280" s="276"/>
      <c r="L280" s="277"/>
      <c r="M280" s="278" t="s">
        <v>1</v>
      </c>
      <c r="N280" s="279" t="s">
        <v>41</v>
      </c>
      <c r="O280" s="91"/>
      <c r="P280" s="229">
        <f>O280*H280</f>
        <v>0</v>
      </c>
      <c r="Q280" s="229">
        <v>0.13100000000000001</v>
      </c>
      <c r="R280" s="229">
        <f>Q280*H280</f>
        <v>0.026723999999999998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1105</v>
      </c>
      <c r="AT280" s="231" t="s">
        <v>449</v>
      </c>
      <c r="AU280" s="231" t="s">
        <v>86</v>
      </c>
      <c r="AY280" s="17" t="s">
        <v>131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1105</v>
      </c>
      <c r="BM280" s="231" t="s">
        <v>1265</v>
      </c>
    </row>
    <row r="281" s="13" customFormat="1">
      <c r="A281" s="13"/>
      <c r="B281" s="233"/>
      <c r="C281" s="234"/>
      <c r="D281" s="235" t="s">
        <v>140</v>
      </c>
      <c r="E281" s="236" t="s">
        <v>1</v>
      </c>
      <c r="F281" s="237" t="s">
        <v>1266</v>
      </c>
      <c r="G281" s="234"/>
      <c r="H281" s="238">
        <v>0.20000000000000001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140</v>
      </c>
      <c r="AU281" s="244" t="s">
        <v>86</v>
      </c>
      <c r="AV281" s="13" t="s">
        <v>86</v>
      </c>
      <c r="AW281" s="13" t="s">
        <v>32</v>
      </c>
      <c r="AX281" s="13" t="s">
        <v>84</v>
      </c>
      <c r="AY281" s="244" t="s">
        <v>131</v>
      </c>
    </row>
    <row r="282" s="13" customFormat="1">
      <c r="A282" s="13"/>
      <c r="B282" s="233"/>
      <c r="C282" s="234"/>
      <c r="D282" s="235" t="s">
        <v>140</v>
      </c>
      <c r="E282" s="234"/>
      <c r="F282" s="237" t="s">
        <v>1267</v>
      </c>
      <c r="G282" s="234"/>
      <c r="H282" s="238">
        <v>0.20399999999999999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140</v>
      </c>
      <c r="AU282" s="244" t="s">
        <v>86</v>
      </c>
      <c r="AV282" s="13" t="s">
        <v>86</v>
      </c>
      <c r="AW282" s="13" t="s">
        <v>4</v>
      </c>
      <c r="AX282" s="13" t="s">
        <v>84</v>
      </c>
      <c r="AY282" s="244" t="s">
        <v>131</v>
      </c>
    </row>
    <row r="283" s="2" customFormat="1" ht="24.15" customHeight="1">
      <c r="A283" s="38"/>
      <c r="B283" s="39"/>
      <c r="C283" s="219" t="s">
        <v>482</v>
      </c>
      <c r="D283" s="219" t="s">
        <v>134</v>
      </c>
      <c r="E283" s="220" t="s">
        <v>1268</v>
      </c>
      <c r="F283" s="221" t="s">
        <v>1269</v>
      </c>
      <c r="G283" s="222" t="s">
        <v>287</v>
      </c>
      <c r="H283" s="223">
        <v>5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8.0000000000000007E-05</v>
      </c>
      <c r="R283" s="229">
        <f>Q283*H283</f>
        <v>0.00040000000000000002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536</v>
      </c>
      <c r="AT283" s="231" t="s">
        <v>134</v>
      </c>
      <c r="AU283" s="231" t="s">
        <v>86</v>
      </c>
      <c r="AY283" s="17" t="s">
        <v>131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536</v>
      </c>
      <c r="BM283" s="231" t="s">
        <v>1270</v>
      </c>
    </row>
    <row r="284" s="13" customFormat="1">
      <c r="A284" s="13"/>
      <c r="B284" s="233"/>
      <c r="C284" s="234"/>
      <c r="D284" s="235" t="s">
        <v>140</v>
      </c>
      <c r="E284" s="236" t="s">
        <v>1</v>
      </c>
      <c r="F284" s="237" t="s">
        <v>130</v>
      </c>
      <c r="G284" s="234"/>
      <c r="H284" s="238">
        <v>5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140</v>
      </c>
      <c r="AU284" s="244" t="s">
        <v>86</v>
      </c>
      <c r="AV284" s="13" t="s">
        <v>86</v>
      </c>
      <c r="AW284" s="13" t="s">
        <v>32</v>
      </c>
      <c r="AX284" s="13" t="s">
        <v>84</v>
      </c>
      <c r="AY284" s="244" t="s">
        <v>131</v>
      </c>
    </row>
    <row r="285" s="2" customFormat="1" ht="24.15" customHeight="1">
      <c r="A285" s="38"/>
      <c r="B285" s="39"/>
      <c r="C285" s="269" t="s">
        <v>487</v>
      </c>
      <c r="D285" s="269" t="s">
        <v>449</v>
      </c>
      <c r="E285" s="270" t="s">
        <v>1271</v>
      </c>
      <c r="F285" s="271" t="s">
        <v>1272</v>
      </c>
      <c r="G285" s="272" t="s">
        <v>383</v>
      </c>
      <c r="H285" s="273">
        <v>6.8849999999999998</v>
      </c>
      <c r="I285" s="274"/>
      <c r="J285" s="275">
        <f>ROUND(I285*H285,2)</f>
        <v>0</v>
      </c>
      <c r="K285" s="276"/>
      <c r="L285" s="277"/>
      <c r="M285" s="278" t="s">
        <v>1</v>
      </c>
      <c r="N285" s="279" t="s">
        <v>41</v>
      </c>
      <c r="O285" s="91"/>
      <c r="P285" s="229">
        <f>O285*H285</f>
        <v>0</v>
      </c>
      <c r="Q285" s="229">
        <v>0.017659999999999999</v>
      </c>
      <c r="R285" s="229">
        <f>Q285*H285</f>
        <v>0.12158909999999999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1105</v>
      </c>
      <c r="AT285" s="231" t="s">
        <v>449</v>
      </c>
      <c r="AU285" s="231" t="s">
        <v>86</v>
      </c>
      <c r="AY285" s="17" t="s">
        <v>131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1105</v>
      </c>
      <c r="BM285" s="231" t="s">
        <v>1273</v>
      </c>
    </row>
    <row r="286" s="13" customFormat="1">
      <c r="A286" s="13"/>
      <c r="B286" s="233"/>
      <c r="C286" s="234"/>
      <c r="D286" s="235" t="s">
        <v>140</v>
      </c>
      <c r="E286" s="236" t="s">
        <v>1</v>
      </c>
      <c r="F286" s="237" t="s">
        <v>1274</v>
      </c>
      <c r="G286" s="234"/>
      <c r="H286" s="238">
        <v>6.75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140</v>
      </c>
      <c r="AU286" s="244" t="s">
        <v>86</v>
      </c>
      <c r="AV286" s="13" t="s">
        <v>86</v>
      </c>
      <c r="AW286" s="13" t="s">
        <v>32</v>
      </c>
      <c r="AX286" s="13" t="s">
        <v>84</v>
      </c>
      <c r="AY286" s="244" t="s">
        <v>131</v>
      </c>
    </row>
    <row r="287" s="13" customFormat="1">
      <c r="A287" s="13"/>
      <c r="B287" s="233"/>
      <c r="C287" s="234"/>
      <c r="D287" s="235" t="s">
        <v>140</v>
      </c>
      <c r="E287" s="234"/>
      <c r="F287" s="237" t="s">
        <v>1275</v>
      </c>
      <c r="G287" s="234"/>
      <c r="H287" s="238">
        <v>6.8849999999999998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140</v>
      </c>
      <c r="AU287" s="244" t="s">
        <v>86</v>
      </c>
      <c r="AV287" s="13" t="s">
        <v>86</v>
      </c>
      <c r="AW287" s="13" t="s">
        <v>4</v>
      </c>
      <c r="AX287" s="13" t="s">
        <v>84</v>
      </c>
      <c r="AY287" s="244" t="s">
        <v>131</v>
      </c>
    </row>
    <row r="288" s="2" customFormat="1" ht="44.25" customHeight="1">
      <c r="A288" s="38"/>
      <c r="B288" s="39"/>
      <c r="C288" s="219" t="s">
        <v>491</v>
      </c>
      <c r="D288" s="219" t="s">
        <v>134</v>
      </c>
      <c r="E288" s="220" t="s">
        <v>1276</v>
      </c>
      <c r="F288" s="221" t="s">
        <v>1277</v>
      </c>
      <c r="G288" s="222" t="s">
        <v>258</v>
      </c>
      <c r="H288" s="223">
        <v>1.5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41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0.28999999999999998</v>
      </c>
      <c r="T288" s="230">
        <f>S288*H288</f>
        <v>0.43499999999999994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536</v>
      </c>
      <c r="AT288" s="231" t="s">
        <v>134</v>
      </c>
      <c r="AU288" s="231" t="s">
        <v>86</v>
      </c>
      <c r="AY288" s="17" t="s">
        <v>131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84</v>
      </c>
      <c r="BK288" s="232">
        <f>ROUND(I288*H288,2)</f>
        <v>0</v>
      </c>
      <c r="BL288" s="17" t="s">
        <v>536</v>
      </c>
      <c r="BM288" s="231" t="s">
        <v>1278</v>
      </c>
    </row>
    <row r="289" s="13" customFormat="1">
      <c r="A289" s="13"/>
      <c r="B289" s="233"/>
      <c r="C289" s="234"/>
      <c r="D289" s="235" t="s">
        <v>140</v>
      </c>
      <c r="E289" s="236" t="s">
        <v>1</v>
      </c>
      <c r="F289" s="237" t="s">
        <v>1247</v>
      </c>
      <c r="G289" s="234"/>
      <c r="H289" s="238">
        <v>1.5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140</v>
      </c>
      <c r="AU289" s="244" t="s">
        <v>86</v>
      </c>
      <c r="AV289" s="13" t="s">
        <v>86</v>
      </c>
      <c r="AW289" s="13" t="s">
        <v>32</v>
      </c>
      <c r="AX289" s="13" t="s">
        <v>84</v>
      </c>
      <c r="AY289" s="244" t="s">
        <v>131</v>
      </c>
    </row>
    <row r="290" s="2" customFormat="1" ht="44.25" customHeight="1">
      <c r="A290" s="38"/>
      <c r="B290" s="39"/>
      <c r="C290" s="219" t="s">
        <v>495</v>
      </c>
      <c r="D290" s="219" t="s">
        <v>134</v>
      </c>
      <c r="E290" s="220" t="s">
        <v>1279</v>
      </c>
      <c r="F290" s="221" t="s">
        <v>1280</v>
      </c>
      <c r="G290" s="222" t="s">
        <v>258</v>
      </c>
      <c r="H290" s="223">
        <v>6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41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0.44</v>
      </c>
      <c r="T290" s="230">
        <f>S290*H290</f>
        <v>2.6400000000000001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536</v>
      </c>
      <c r="AT290" s="231" t="s">
        <v>134</v>
      </c>
      <c r="AU290" s="231" t="s">
        <v>86</v>
      </c>
      <c r="AY290" s="17" t="s">
        <v>131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84</v>
      </c>
      <c r="BK290" s="232">
        <f>ROUND(I290*H290,2)</f>
        <v>0</v>
      </c>
      <c r="BL290" s="17" t="s">
        <v>536</v>
      </c>
      <c r="BM290" s="231" t="s">
        <v>1281</v>
      </c>
    </row>
    <row r="291" s="13" customFormat="1">
      <c r="A291" s="13"/>
      <c r="B291" s="233"/>
      <c r="C291" s="234"/>
      <c r="D291" s="235" t="s">
        <v>140</v>
      </c>
      <c r="E291" s="236" t="s">
        <v>1</v>
      </c>
      <c r="F291" s="237" t="s">
        <v>1282</v>
      </c>
      <c r="G291" s="234"/>
      <c r="H291" s="238">
        <v>6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140</v>
      </c>
      <c r="AU291" s="244" t="s">
        <v>86</v>
      </c>
      <c r="AV291" s="13" t="s">
        <v>86</v>
      </c>
      <c r="AW291" s="13" t="s">
        <v>32</v>
      </c>
      <c r="AX291" s="13" t="s">
        <v>84</v>
      </c>
      <c r="AY291" s="244" t="s">
        <v>131</v>
      </c>
    </row>
    <row r="292" s="2" customFormat="1" ht="44.25" customHeight="1">
      <c r="A292" s="38"/>
      <c r="B292" s="39"/>
      <c r="C292" s="219" t="s">
        <v>500</v>
      </c>
      <c r="D292" s="219" t="s">
        <v>134</v>
      </c>
      <c r="E292" s="220" t="s">
        <v>1283</v>
      </c>
      <c r="F292" s="221" t="s">
        <v>1284</v>
      </c>
      <c r="G292" s="222" t="s">
        <v>258</v>
      </c>
      <c r="H292" s="223">
        <v>7.5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0.625</v>
      </c>
      <c r="T292" s="230">
        <f>S292*H292</f>
        <v>4.6875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536</v>
      </c>
      <c r="AT292" s="231" t="s">
        <v>134</v>
      </c>
      <c r="AU292" s="231" t="s">
        <v>86</v>
      </c>
      <c r="AY292" s="17" t="s">
        <v>131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536</v>
      </c>
      <c r="BM292" s="231" t="s">
        <v>1285</v>
      </c>
    </row>
    <row r="293" s="13" customFormat="1">
      <c r="A293" s="13"/>
      <c r="B293" s="233"/>
      <c r="C293" s="234"/>
      <c r="D293" s="235" t="s">
        <v>140</v>
      </c>
      <c r="E293" s="236" t="s">
        <v>1</v>
      </c>
      <c r="F293" s="237" t="s">
        <v>1286</v>
      </c>
      <c r="G293" s="234"/>
      <c r="H293" s="238">
        <v>7.5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140</v>
      </c>
      <c r="AU293" s="244" t="s">
        <v>86</v>
      </c>
      <c r="AV293" s="13" t="s">
        <v>86</v>
      </c>
      <c r="AW293" s="13" t="s">
        <v>32</v>
      </c>
      <c r="AX293" s="13" t="s">
        <v>84</v>
      </c>
      <c r="AY293" s="244" t="s">
        <v>131</v>
      </c>
    </row>
    <row r="294" s="2" customFormat="1" ht="37.8" customHeight="1">
      <c r="A294" s="38"/>
      <c r="B294" s="39"/>
      <c r="C294" s="219" t="s">
        <v>504</v>
      </c>
      <c r="D294" s="219" t="s">
        <v>134</v>
      </c>
      <c r="E294" s="220" t="s">
        <v>1287</v>
      </c>
      <c r="F294" s="221" t="s">
        <v>1288</v>
      </c>
      <c r="G294" s="222" t="s">
        <v>258</v>
      </c>
      <c r="H294" s="223">
        <v>6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41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0.316</v>
      </c>
      <c r="T294" s="230">
        <f>S294*H294</f>
        <v>1.8959999999999999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536</v>
      </c>
      <c r="AT294" s="231" t="s">
        <v>134</v>
      </c>
      <c r="AU294" s="231" t="s">
        <v>86</v>
      </c>
      <c r="AY294" s="17" t="s">
        <v>131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84</v>
      </c>
      <c r="BK294" s="232">
        <f>ROUND(I294*H294,2)</f>
        <v>0</v>
      </c>
      <c r="BL294" s="17" t="s">
        <v>536</v>
      </c>
      <c r="BM294" s="231" t="s">
        <v>1289</v>
      </c>
    </row>
    <row r="295" s="13" customFormat="1">
      <c r="A295" s="13"/>
      <c r="B295" s="233"/>
      <c r="C295" s="234"/>
      <c r="D295" s="235" t="s">
        <v>140</v>
      </c>
      <c r="E295" s="236" t="s">
        <v>1</v>
      </c>
      <c r="F295" s="237" t="s">
        <v>1282</v>
      </c>
      <c r="G295" s="234"/>
      <c r="H295" s="238">
        <v>6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140</v>
      </c>
      <c r="AU295" s="244" t="s">
        <v>86</v>
      </c>
      <c r="AV295" s="13" t="s">
        <v>86</v>
      </c>
      <c r="AW295" s="13" t="s">
        <v>32</v>
      </c>
      <c r="AX295" s="13" t="s">
        <v>84</v>
      </c>
      <c r="AY295" s="244" t="s">
        <v>131</v>
      </c>
    </row>
    <row r="296" s="2" customFormat="1" ht="24.15" customHeight="1">
      <c r="A296" s="38"/>
      <c r="B296" s="39"/>
      <c r="C296" s="219" t="s">
        <v>508</v>
      </c>
      <c r="D296" s="219" t="s">
        <v>134</v>
      </c>
      <c r="E296" s="220" t="s">
        <v>1290</v>
      </c>
      <c r="F296" s="221" t="s">
        <v>1291</v>
      </c>
      <c r="G296" s="222" t="s">
        <v>383</v>
      </c>
      <c r="H296" s="223">
        <v>6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41</v>
      </c>
      <c r="O296" s="91"/>
      <c r="P296" s="229">
        <f>O296*H296</f>
        <v>0</v>
      </c>
      <c r="Q296" s="229">
        <v>8.0000000000000007E-05</v>
      </c>
      <c r="R296" s="229">
        <f>Q296*H296</f>
        <v>0.00048000000000000007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536</v>
      </c>
      <c r="AT296" s="231" t="s">
        <v>134</v>
      </c>
      <c r="AU296" s="231" t="s">
        <v>86</v>
      </c>
      <c r="AY296" s="17" t="s">
        <v>131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536</v>
      </c>
      <c r="BM296" s="231" t="s">
        <v>1292</v>
      </c>
    </row>
    <row r="297" s="13" customFormat="1">
      <c r="A297" s="13"/>
      <c r="B297" s="233"/>
      <c r="C297" s="234"/>
      <c r="D297" s="235" t="s">
        <v>140</v>
      </c>
      <c r="E297" s="236" t="s">
        <v>1</v>
      </c>
      <c r="F297" s="237" t="s">
        <v>1293</v>
      </c>
      <c r="G297" s="234"/>
      <c r="H297" s="238">
        <v>6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140</v>
      </c>
      <c r="AU297" s="244" t="s">
        <v>86</v>
      </c>
      <c r="AV297" s="13" t="s">
        <v>86</v>
      </c>
      <c r="AW297" s="13" t="s">
        <v>32</v>
      </c>
      <c r="AX297" s="13" t="s">
        <v>84</v>
      </c>
      <c r="AY297" s="244" t="s">
        <v>131</v>
      </c>
    </row>
    <row r="298" s="2" customFormat="1" ht="24.15" customHeight="1">
      <c r="A298" s="38"/>
      <c r="B298" s="39"/>
      <c r="C298" s="219" t="s">
        <v>513</v>
      </c>
      <c r="D298" s="219" t="s">
        <v>134</v>
      </c>
      <c r="E298" s="220" t="s">
        <v>1294</v>
      </c>
      <c r="F298" s="221" t="s">
        <v>1295</v>
      </c>
      <c r="G298" s="222" t="s">
        <v>383</v>
      </c>
      <c r="H298" s="223">
        <v>24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536</v>
      </c>
      <c r="AT298" s="231" t="s">
        <v>134</v>
      </c>
      <c r="AU298" s="231" t="s">
        <v>86</v>
      </c>
      <c r="AY298" s="17" t="s">
        <v>131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536</v>
      </c>
      <c r="BM298" s="231" t="s">
        <v>1296</v>
      </c>
    </row>
    <row r="299" s="13" customFormat="1">
      <c r="A299" s="13"/>
      <c r="B299" s="233"/>
      <c r="C299" s="234"/>
      <c r="D299" s="235" t="s">
        <v>140</v>
      </c>
      <c r="E299" s="236" t="s">
        <v>1</v>
      </c>
      <c r="F299" s="237" t="s">
        <v>1297</v>
      </c>
      <c r="G299" s="234"/>
      <c r="H299" s="238">
        <v>24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140</v>
      </c>
      <c r="AU299" s="244" t="s">
        <v>86</v>
      </c>
      <c r="AV299" s="13" t="s">
        <v>86</v>
      </c>
      <c r="AW299" s="13" t="s">
        <v>32</v>
      </c>
      <c r="AX299" s="13" t="s">
        <v>84</v>
      </c>
      <c r="AY299" s="244" t="s">
        <v>131</v>
      </c>
    </row>
    <row r="300" s="2" customFormat="1" ht="24.15" customHeight="1">
      <c r="A300" s="38"/>
      <c r="B300" s="39"/>
      <c r="C300" s="219" t="s">
        <v>520</v>
      </c>
      <c r="D300" s="219" t="s">
        <v>134</v>
      </c>
      <c r="E300" s="220" t="s">
        <v>1298</v>
      </c>
      <c r="F300" s="221" t="s">
        <v>1299</v>
      </c>
      <c r="G300" s="222" t="s">
        <v>253</v>
      </c>
      <c r="H300" s="223">
        <v>5.9219999999999997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41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536</v>
      </c>
      <c r="AT300" s="231" t="s">
        <v>134</v>
      </c>
      <c r="AU300" s="231" t="s">
        <v>86</v>
      </c>
      <c r="AY300" s="17" t="s">
        <v>131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536</v>
      </c>
      <c r="BM300" s="231" t="s">
        <v>1300</v>
      </c>
    </row>
    <row r="301" s="14" customFormat="1">
      <c r="A301" s="14"/>
      <c r="B301" s="245"/>
      <c r="C301" s="246"/>
      <c r="D301" s="235" t="s">
        <v>140</v>
      </c>
      <c r="E301" s="247" t="s">
        <v>1</v>
      </c>
      <c r="F301" s="248" t="s">
        <v>1301</v>
      </c>
      <c r="G301" s="246"/>
      <c r="H301" s="247" t="s">
        <v>1</v>
      </c>
      <c r="I301" s="249"/>
      <c r="J301" s="246"/>
      <c r="K301" s="246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140</v>
      </c>
      <c r="AU301" s="254" t="s">
        <v>86</v>
      </c>
      <c r="AV301" s="14" t="s">
        <v>84</v>
      </c>
      <c r="AW301" s="14" t="s">
        <v>32</v>
      </c>
      <c r="AX301" s="14" t="s">
        <v>76</v>
      </c>
      <c r="AY301" s="254" t="s">
        <v>131</v>
      </c>
    </row>
    <row r="302" s="13" customFormat="1">
      <c r="A302" s="13"/>
      <c r="B302" s="233"/>
      <c r="C302" s="234"/>
      <c r="D302" s="235" t="s">
        <v>140</v>
      </c>
      <c r="E302" s="236" t="s">
        <v>1</v>
      </c>
      <c r="F302" s="237" t="s">
        <v>1302</v>
      </c>
      <c r="G302" s="234"/>
      <c r="H302" s="238">
        <v>3.5699999999999998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140</v>
      </c>
      <c r="AU302" s="244" t="s">
        <v>86</v>
      </c>
      <c r="AV302" s="13" t="s">
        <v>86</v>
      </c>
      <c r="AW302" s="13" t="s">
        <v>32</v>
      </c>
      <c r="AX302" s="13" t="s">
        <v>76</v>
      </c>
      <c r="AY302" s="244" t="s">
        <v>131</v>
      </c>
    </row>
    <row r="303" s="14" customFormat="1">
      <c r="A303" s="14"/>
      <c r="B303" s="245"/>
      <c r="C303" s="246"/>
      <c r="D303" s="235" t="s">
        <v>140</v>
      </c>
      <c r="E303" s="247" t="s">
        <v>1</v>
      </c>
      <c r="F303" s="248" t="s">
        <v>1303</v>
      </c>
      <c r="G303" s="246"/>
      <c r="H303" s="247" t="s">
        <v>1</v>
      </c>
      <c r="I303" s="249"/>
      <c r="J303" s="246"/>
      <c r="K303" s="246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140</v>
      </c>
      <c r="AU303" s="254" t="s">
        <v>86</v>
      </c>
      <c r="AV303" s="14" t="s">
        <v>84</v>
      </c>
      <c r="AW303" s="14" t="s">
        <v>32</v>
      </c>
      <c r="AX303" s="14" t="s">
        <v>76</v>
      </c>
      <c r="AY303" s="254" t="s">
        <v>131</v>
      </c>
    </row>
    <row r="304" s="13" customFormat="1">
      <c r="A304" s="13"/>
      <c r="B304" s="233"/>
      <c r="C304" s="234"/>
      <c r="D304" s="235" t="s">
        <v>140</v>
      </c>
      <c r="E304" s="236" t="s">
        <v>1</v>
      </c>
      <c r="F304" s="237" t="s">
        <v>1304</v>
      </c>
      <c r="G304" s="234"/>
      <c r="H304" s="238">
        <v>2.3519999999999999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140</v>
      </c>
      <c r="AU304" s="244" t="s">
        <v>86</v>
      </c>
      <c r="AV304" s="13" t="s">
        <v>86</v>
      </c>
      <c r="AW304" s="13" t="s">
        <v>32</v>
      </c>
      <c r="AX304" s="13" t="s">
        <v>76</v>
      </c>
      <c r="AY304" s="244" t="s">
        <v>131</v>
      </c>
    </row>
    <row r="305" s="15" customFormat="1">
      <c r="A305" s="15"/>
      <c r="B305" s="258"/>
      <c r="C305" s="259"/>
      <c r="D305" s="235" t="s">
        <v>140</v>
      </c>
      <c r="E305" s="260" t="s">
        <v>1</v>
      </c>
      <c r="F305" s="261" t="s">
        <v>246</v>
      </c>
      <c r="G305" s="259"/>
      <c r="H305" s="262">
        <v>5.9219999999999997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8" t="s">
        <v>140</v>
      </c>
      <c r="AU305" s="268" t="s">
        <v>86</v>
      </c>
      <c r="AV305" s="15" t="s">
        <v>146</v>
      </c>
      <c r="AW305" s="15" t="s">
        <v>32</v>
      </c>
      <c r="AX305" s="15" t="s">
        <v>84</v>
      </c>
      <c r="AY305" s="268" t="s">
        <v>131</v>
      </c>
    </row>
    <row r="306" s="2" customFormat="1" ht="37.8" customHeight="1">
      <c r="A306" s="38"/>
      <c r="B306" s="39"/>
      <c r="C306" s="219" t="s">
        <v>525</v>
      </c>
      <c r="D306" s="219" t="s">
        <v>134</v>
      </c>
      <c r="E306" s="220" t="s">
        <v>1305</v>
      </c>
      <c r="F306" s="221" t="s">
        <v>1306</v>
      </c>
      <c r="G306" s="222" t="s">
        <v>253</v>
      </c>
      <c r="H306" s="223">
        <v>29.693999999999999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41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536</v>
      </c>
      <c r="AT306" s="231" t="s">
        <v>134</v>
      </c>
      <c r="AU306" s="231" t="s">
        <v>86</v>
      </c>
      <c r="AY306" s="17" t="s">
        <v>131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536</v>
      </c>
      <c r="BM306" s="231" t="s">
        <v>1307</v>
      </c>
    </row>
    <row r="307" s="14" customFormat="1">
      <c r="A307" s="14"/>
      <c r="B307" s="245"/>
      <c r="C307" s="246"/>
      <c r="D307" s="235" t="s">
        <v>140</v>
      </c>
      <c r="E307" s="247" t="s">
        <v>1</v>
      </c>
      <c r="F307" s="248" t="s">
        <v>1301</v>
      </c>
      <c r="G307" s="246"/>
      <c r="H307" s="247" t="s">
        <v>1</v>
      </c>
      <c r="I307" s="249"/>
      <c r="J307" s="246"/>
      <c r="K307" s="246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140</v>
      </c>
      <c r="AU307" s="254" t="s">
        <v>86</v>
      </c>
      <c r="AV307" s="14" t="s">
        <v>84</v>
      </c>
      <c r="AW307" s="14" t="s">
        <v>32</v>
      </c>
      <c r="AX307" s="14" t="s">
        <v>76</v>
      </c>
      <c r="AY307" s="254" t="s">
        <v>131</v>
      </c>
    </row>
    <row r="308" s="13" customFormat="1">
      <c r="A308" s="13"/>
      <c r="B308" s="233"/>
      <c r="C308" s="234"/>
      <c r="D308" s="235" t="s">
        <v>140</v>
      </c>
      <c r="E308" s="236" t="s">
        <v>1</v>
      </c>
      <c r="F308" s="237" t="s">
        <v>1308</v>
      </c>
      <c r="G308" s="234"/>
      <c r="H308" s="238">
        <v>24.989999999999998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140</v>
      </c>
      <c r="AU308" s="244" t="s">
        <v>86</v>
      </c>
      <c r="AV308" s="13" t="s">
        <v>86</v>
      </c>
      <c r="AW308" s="13" t="s">
        <v>32</v>
      </c>
      <c r="AX308" s="13" t="s">
        <v>76</v>
      </c>
      <c r="AY308" s="244" t="s">
        <v>131</v>
      </c>
    </row>
    <row r="309" s="14" customFormat="1">
      <c r="A309" s="14"/>
      <c r="B309" s="245"/>
      <c r="C309" s="246"/>
      <c r="D309" s="235" t="s">
        <v>140</v>
      </c>
      <c r="E309" s="247" t="s">
        <v>1</v>
      </c>
      <c r="F309" s="248" t="s">
        <v>1303</v>
      </c>
      <c r="G309" s="246"/>
      <c r="H309" s="247" t="s">
        <v>1</v>
      </c>
      <c r="I309" s="249"/>
      <c r="J309" s="246"/>
      <c r="K309" s="246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140</v>
      </c>
      <c r="AU309" s="254" t="s">
        <v>86</v>
      </c>
      <c r="AV309" s="14" t="s">
        <v>84</v>
      </c>
      <c r="AW309" s="14" t="s">
        <v>32</v>
      </c>
      <c r="AX309" s="14" t="s">
        <v>76</v>
      </c>
      <c r="AY309" s="254" t="s">
        <v>131</v>
      </c>
    </row>
    <row r="310" s="13" customFormat="1">
      <c r="A310" s="13"/>
      <c r="B310" s="233"/>
      <c r="C310" s="234"/>
      <c r="D310" s="235" t="s">
        <v>140</v>
      </c>
      <c r="E310" s="236" t="s">
        <v>1</v>
      </c>
      <c r="F310" s="237" t="s">
        <v>1309</v>
      </c>
      <c r="G310" s="234"/>
      <c r="H310" s="238">
        <v>4.7039999999999997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140</v>
      </c>
      <c r="AU310" s="244" t="s">
        <v>86</v>
      </c>
      <c r="AV310" s="13" t="s">
        <v>86</v>
      </c>
      <c r="AW310" s="13" t="s">
        <v>32</v>
      </c>
      <c r="AX310" s="13" t="s">
        <v>76</v>
      </c>
      <c r="AY310" s="244" t="s">
        <v>131</v>
      </c>
    </row>
    <row r="311" s="15" customFormat="1">
      <c r="A311" s="15"/>
      <c r="B311" s="258"/>
      <c r="C311" s="259"/>
      <c r="D311" s="235" t="s">
        <v>140</v>
      </c>
      <c r="E311" s="260" t="s">
        <v>1</v>
      </c>
      <c r="F311" s="261" t="s">
        <v>246</v>
      </c>
      <c r="G311" s="259"/>
      <c r="H311" s="262">
        <v>29.693999999999999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140</v>
      </c>
      <c r="AU311" s="268" t="s">
        <v>86</v>
      </c>
      <c r="AV311" s="15" t="s">
        <v>146</v>
      </c>
      <c r="AW311" s="15" t="s">
        <v>32</v>
      </c>
      <c r="AX311" s="15" t="s">
        <v>84</v>
      </c>
      <c r="AY311" s="268" t="s">
        <v>131</v>
      </c>
    </row>
    <row r="312" s="2" customFormat="1" ht="44.25" customHeight="1">
      <c r="A312" s="38"/>
      <c r="B312" s="39"/>
      <c r="C312" s="219" t="s">
        <v>531</v>
      </c>
      <c r="D312" s="219" t="s">
        <v>134</v>
      </c>
      <c r="E312" s="220" t="s">
        <v>1310</v>
      </c>
      <c r="F312" s="221" t="s">
        <v>1311</v>
      </c>
      <c r="G312" s="222" t="s">
        <v>253</v>
      </c>
      <c r="H312" s="223">
        <v>3.5699999999999998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536</v>
      </c>
      <c r="AT312" s="231" t="s">
        <v>134</v>
      </c>
      <c r="AU312" s="231" t="s">
        <v>86</v>
      </c>
      <c r="AY312" s="17" t="s">
        <v>131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536</v>
      </c>
      <c r="BM312" s="231" t="s">
        <v>1312</v>
      </c>
    </row>
    <row r="313" s="14" customFormat="1">
      <c r="A313" s="14"/>
      <c r="B313" s="245"/>
      <c r="C313" s="246"/>
      <c r="D313" s="235" t="s">
        <v>140</v>
      </c>
      <c r="E313" s="247" t="s">
        <v>1</v>
      </c>
      <c r="F313" s="248" t="s">
        <v>1313</v>
      </c>
      <c r="G313" s="246"/>
      <c r="H313" s="247" t="s">
        <v>1</v>
      </c>
      <c r="I313" s="249"/>
      <c r="J313" s="246"/>
      <c r="K313" s="246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140</v>
      </c>
      <c r="AU313" s="254" t="s">
        <v>86</v>
      </c>
      <c r="AV313" s="14" t="s">
        <v>84</v>
      </c>
      <c r="AW313" s="14" t="s">
        <v>32</v>
      </c>
      <c r="AX313" s="14" t="s">
        <v>76</v>
      </c>
      <c r="AY313" s="254" t="s">
        <v>131</v>
      </c>
    </row>
    <row r="314" s="13" customFormat="1">
      <c r="A314" s="13"/>
      <c r="B314" s="233"/>
      <c r="C314" s="234"/>
      <c r="D314" s="235" t="s">
        <v>140</v>
      </c>
      <c r="E314" s="236" t="s">
        <v>1</v>
      </c>
      <c r="F314" s="237" t="s">
        <v>1302</v>
      </c>
      <c r="G314" s="234"/>
      <c r="H314" s="238">
        <v>3.5699999999999998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140</v>
      </c>
      <c r="AU314" s="244" t="s">
        <v>86</v>
      </c>
      <c r="AV314" s="13" t="s">
        <v>86</v>
      </c>
      <c r="AW314" s="13" t="s">
        <v>32</v>
      </c>
      <c r="AX314" s="13" t="s">
        <v>84</v>
      </c>
      <c r="AY314" s="244" t="s">
        <v>131</v>
      </c>
    </row>
    <row r="315" s="2" customFormat="1" ht="16.5" customHeight="1">
      <c r="A315" s="38"/>
      <c r="B315" s="39"/>
      <c r="C315" s="219" t="s">
        <v>536</v>
      </c>
      <c r="D315" s="219" t="s">
        <v>134</v>
      </c>
      <c r="E315" s="220" t="s">
        <v>1314</v>
      </c>
      <c r="F315" s="221" t="s">
        <v>1315</v>
      </c>
      <c r="G315" s="222" t="s">
        <v>253</v>
      </c>
      <c r="H315" s="223">
        <v>2.3519999999999999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41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536</v>
      </c>
      <c r="AT315" s="231" t="s">
        <v>134</v>
      </c>
      <c r="AU315" s="231" t="s">
        <v>86</v>
      </c>
      <c r="AY315" s="17" t="s">
        <v>131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536</v>
      </c>
      <c r="BM315" s="231" t="s">
        <v>1316</v>
      </c>
    </row>
    <row r="316" s="13" customFormat="1">
      <c r="A316" s="13"/>
      <c r="B316" s="233"/>
      <c r="C316" s="234"/>
      <c r="D316" s="235" t="s">
        <v>140</v>
      </c>
      <c r="E316" s="236" t="s">
        <v>1</v>
      </c>
      <c r="F316" s="237" t="s">
        <v>1304</v>
      </c>
      <c r="G316" s="234"/>
      <c r="H316" s="238">
        <v>2.3519999999999999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140</v>
      </c>
      <c r="AU316" s="244" t="s">
        <v>86</v>
      </c>
      <c r="AV316" s="13" t="s">
        <v>86</v>
      </c>
      <c r="AW316" s="13" t="s">
        <v>32</v>
      </c>
      <c r="AX316" s="13" t="s">
        <v>84</v>
      </c>
      <c r="AY316" s="244" t="s">
        <v>131</v>
      </c>
    </row>
    <row r="317" s="12" customFormat="1" ht="25.92" customHeight="1">
      <c r="A317" s="12"/>
      <c r="B317" s="203"/>
      <c r="C317" s="204"/>
      <c r="D317" s="205" t="s">
        <v>75</v>
      </c>
      <c r="E317" s="206" t="s">
        <v>128</v>
      </c>
      <c r="F317" s="206" t="s">
        <v>129</v>
      </c>
      <c r="G317" s="204"/>
      <c r="H317" s="204"/>
      <c r="I317" s="207"/>
      <c r="J317" s="208">
        <f>BK317</f>
        <v>0</v>
      </c>
      <c r="K317" s="204"/>
      <c r="L317" s="209"/>
      <c r="M317" s="210"/>
      <c r="N317" s="211"/>
      <c r="O317" s="211"/>
      <c r="P317" s="212">
        <f>P318+P322+P326</f>
        <v>0</v>
      </c>
      <c r="Q317" s="211"/>
      <c r="R317" s="212">
        <f>R318+R322+R326</f>
        <v>0</v>
      </c>
      <c r="S317" s="211"/>
      <c r="T317" s="213">
        <f>T318+T322+T326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146</v>
      </c>
      <c r="AT317" s="215" t="s">
        <v>75</v>
      </c>
      <c r="AU317" s="215" t="s">
        <v>76</v>
      </c>
      <c r="AY317" s="214" t="s">
        <v>131</v>
      </c>
      <c r="BK317" s="216">
        <f>BK318+BK322+BK326</f>
        <v>0</v>
      </c>
    </row>
    <row r="318" s="12" customFormat="1" ht="22.8" customHeight="1">
      <c r="A318" s="12"/>
      <c r="B318" s="203"/>
      <c r="C318" s="204"/>
      <c r="D318" s="205" t="s">
        <v>75</v>
      </c>
      <c r="E318" s="217" t="s">
        <v>1317</v>
      </c>
      <c r="F318" s="217" t="s">
        <v>1318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SUM(P319:P321)</f>
        <v>0</v>
      </c>
      <c r="Q318" s="211"/>
      <c r="R318" s="212">
        <f>SUM(R319:R321)</f>
        <v>0</v>
      </c>
      <c r="S318" s="211"/>
      <c r="T318" s="213">
        <f>SUM(T319:T321)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146</v>
      </c>
      <c r="AT318" s="215" t="s">
        <v>75</v>
      </c>
      <c r="AU318" s="215" t="s">
        <v>84</v>
      </c>
      <c r="AY318" s="214" t="s">
        <v>131</v>
      </c>
      <c r="BK318" s="216">
        <f>SUM(BK319:BK321)</f>
        <v>0</v>
      </c>
    </row>
    <row r="319" s="2" customFormat="1" ht="16.5" customHeight="1">
      <c r="A319" s="38"/>
      <c r="B319" s="39"/>
      <c r="C319" s="219" t="s">
        <v>540</v>
      </c>
      <c r="D319" s="219" t="s">
        <v>134</v>
      </c>
      <c r="E319" s="220" t="s">
        <v>1319</v>
      </c>
      <c r="F319" s="221" t="s">
        <v>1320</v>
      </c>
      <c r="G319" s="222" t="s">
        <v>153</v>
      </c>
      <c r="H319" s="223">
        <v>5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1321</v>
      </c>
      <c r="AT319" s="231" t="s">
        <v>134</v>
      </c>
      <c r="AU319" s="231" t="s">
        <v>86</v>
      </c>
      <c r="AY319" s="17" t="s">
        <v>131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1321</v>
      </c>
      <c r="BM319" s="231" t="s">
        <v>1322</v>
      </c>
    </row>
    <row r="320" s="14" customFormat="1">
      <c r="A320" s="14"/>
      <c r="B320" s="245"/>
      <c r="C320" s="246"/>
      <c r="D320" s="235" t="s">
        <v>140</v>
      </c>
      <c r="E320" s="247" t="s">
        <v>1</v>
      </c>
      <c r="F320" s="248" t="s">
        <v>1323</v>
      </c>
      <c r="G320" s="246"/>
      <c r="H320" s="247" t="s">
        <v>1</v>
      </c>
      <c r="I320" s="249"/>
      <c r="J320" s="246"/>
      <c r="K320" s="246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140</v>
      </c>
      <c r="AU320" s="254" t="s">
        <v>86</v>
      </c>
      <c r="AV320" s="14" t="s">
        <v>84</v>
      </c>
      <c r="AW320" s="14" t="s">
        <v>32</v>
      </c>
      <c r="AX320" s="14" t="s">
        <v>76</v>
      </c>
      <c r="AY320" s="254" t="s">
        <v>131</v>
      </c>
    </row>
    <row r="321" s="13" customFormat="1">
      <c r="A321" s="13"/>
      <c r="B321" s="233"/>
      <c r="C321" s="234"/>
      <c r="D321" s="235" t="s">
        <v>140</v>
      </c>
      <c r="E321" s="236" t="s">
        <v>1</v>
      </c>
      <c r="F321" s="237" t="s">
        <v>130</v>
      </c>
      <c r="G321" s="234"/>
      <c r="H321" s="238">
        <v>5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140</v>
      </c>
      <c r="AU321" s="244" t="s">
        <v>86</v>
      </c>
      <c r="AV321" s="13" t="s">
        <v>86</v>
      </c>
      <c r="AW321" s="13" t="s">
        <v>32</v>
      </c>
      <c r="AX321" s="13" t="s">
        <v>84</v>
      </c>
      <c r="AY321" s="244" t="s">
        <v>131</v>
      </c>
    </row>
    <row r="322" s="12" customFormat="1" ht="22.8" customHeight="1">
      <c r="A322" s="12"/>
      <c r="B322" s="203"/>
      <c r="C322" s="204"/>
      <c r="D322" s="205" t="s">
        <v>75</v>
      </c>
      <c r="E322" s="217" t="s">
        <v>175</v>
      </c>
      <c r="F322" s="217" t="s">
        <v>176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SUM(P323:P325)</f>
        <v>0</v>
      </c>
      <c r="Q322" s="211"/>
      <c r="R322" s="212">
        <f>SUM(R323:R325)</f>
        <v>0</v>
      </c>
      <c r="S322" s="211"/>
      <c r="T322" s="213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130</v>
      </c>
      <c r="AT322" s="215" t="s">
        <v>75</v>
      </c>
      <c r="AU322" s="215" t="s">
        <v>84</v>
      </c>
      <c r="AY322" s="214" t="s">
        <v>131</v>
      </c>
      <c r="BK322" s="216">
        <f>SUM(BK323:BK325)</f>
        <v>0</v>
      </c>
    </row>
    <row r="323" s="2" customFormat="1" ht="16.5" customHeight="1">
      <c r="A323" s="38"/>
      <c r="B323" s="39"/>
      <c r="C323" s="219" t="s">
        <v>544</v>
      </c>
      <c r="D323" s="219" t="s">
        <v>134</v>
      </c>
      <c r="E323" s="220" t="s">
        <v>1324</v>
      </c>
      <c r="F323" s="221" t="s">
        <v>1325</v>
      </c>
      <c r="G323" s="222" t="s">
        <v>1326</v>
      </c>
      <c r="H323" s="223">
        <v>5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138</v>
      </c>
      <c r="AT323" s="231" t="s">
        <v>134</v>
      </c>
      <c r="AU323" s="231" t="s">
        <v>86</v>
      </c>
      <c r="AY323" s="17" t="s">
        <v>131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138</v>
      </c>
      <c r="BM323" s="231" t="s">
        <v>1327</v>
      </c>
    </row>
    <row r="324" s="14" customFormat="1">
      <c r="A324" s="14"/>
      <c r="B324" s="245"/>
      <c r="C324" s="246"/>
      <c r="D324" s="235" t="s">
        <v>140</v>
      </c>
      <c r="E324" s="247" t="s">
        <v>1</v>
      </c>
      <c r="F324" s="248" t="s">
        <v>1328</v>
      </c>
      <c r="G324" s="246"/>
      <c r="H324" s="247" t="s">
        <v>1</v>
      </c>
      <c r="I324" s="249"/>
      <c r="J324" s="246"/>
      <c r="K324" s="246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140</v>
      </c>
      <c r="AU324" s="254" t="s">
        <v>86</v>
      </c>
      <c r="AV324" s="14" t="s">
        <v>84</v>
      </c>
      <c r="AW324" s="14" t="s">
        <v>32</v>
      </c>
      <c r="AX324" s="14" t="s">
        <v>76</v>
      </c>
      <c r="AY324" s="254" t="s">
        <v>131</v>
      </c>
    </row>
    <row r="325" s="13" customFormat="1">
      <c r="A325" s="13"/>
      <c r="B325" s="233"/>
      <c r="C325" s="234"/>
      <c r="D325" s="235" t="s">
        <v>140</v>
      </c>
      <c r="E325" s="236" t="s">
        <v>1</v>
      </c>
      <c r="F325" s="237" t="s">
        <v>130</v>
      </c>
      <c r="G325" s="234"/>
      <c r="H325" s="238">
        <v>5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140</v>
      </c>
      <c r="AU325" s="244" t="s">
        <v>86</v>
      </c>
      <c r="AV325" s="13" t="s">
        <v>86</v>
      </c>
      <c r="AW325" s="13" t="s">
        <v>32</v>
      </c>
      <c r="AX325" s="13" t="s">
        <v>84</v>
      </c>
      <c r="AY325" s="244" t="s">
        <v>131</v>
      </c>
    </row>
    <row r="326" s="12" customFormat="1" ht="22.8" customHeight="1">
      <c r="A326" s="12"/>
      <c r="B326" s="203"/>
      <c r="C326" s="204"/>
      <c r="D326" s="205" t="s">
        <v>75</v>
      </c>
      <c r="E326" s="217" t="s">
        <v>193</v>
      </c>
      <c r="F326" s="217" t="s">
        <v>194</v>
      </c>
      <c r="G326" s="204"/>
      <c r="H326" s="204"/>
      <c r="I326" s="207"/>
      <c r="J326" s="218">
        <f>BK326</f>
        <v>0</v>
      </c>
      <c r="K326" s="204"/>
      <c r="L326" s="209"/>
      <c r="M326" s="210"/>
      <c r="N326" s="211"/>
      <c r="O326" s="211"/>
      <c r="P326" s="212">
        <f>SUM(P327:P328)</f>
        <v>0</v>
      </c>
      <c r="Q326" s="211"/>
      <c r="R326" s="212">
        <f>SUM(R327:R328)</f>
        <v>0</v>
      </c>
      <c r="S326" s="211"/>
      <c r="T326" s="213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4" t="s">
        <v>130</v>
      </c>
      <c r="AT326" s="215" t="s">
        <v>75</v>
      </c>
      <c r="AU326" s="215" t="s">
        <v>84</v>
      </c>
      <c r="AY326" s="214" t="s">
        <v>131</v>
      </c>
      <c r="BK326" s="216">
        <f>SUM(BK327:BK328)</f>
        <v>0</v>
      </c>
    </row>
    <row r="327" s="2" customFormat="1" ht="16.5" customHeight="1">
      <c r="A327" s="38"/>
      <c r="B327" s="39"/>
      <c r="C327" s="219" t="s">
        <v>549</v>
      </c>
      <c r="D327" s="219" t="s">
        <v>134</v>
      </c>
      <c r="E327" s="220" t="s">
        <v>1329</v>
      </c>
      <c r="F327" s="221" t="s">
        <v>1330</v>
      </c>
      <c r="G327" s="222" t="s">
        <v>153</v>
      </c>
      <c r="H327" s="223">
        <v>8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138</v>
      </c>
      <c r="AT327" s="231" t="s">
        <v>134</v>
      </c>
      <c r="AU327" s="231" t="s">
        <v>86</v>
      </c>
      <c r="AY327" s="17" t="s">
        <v>131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138</v>
      </c>
      <c r="BM327" s="231" t="s">
        <v>1331</v>
      </c>
    </row>
    <row r="328" s="13" customFormat="1">
      <c r="A328" s="13"/>
      <c r="B328" s="233"/>
      <c r="C328" s="234"/>
      <c r="D328" s="235" t="s">
        <v>140</v>
      </c>
      <c r="E328" s="236" t="s">
        <v>1</v>
      </c>
      <c r="F328" s="237" t="s">
        <v>155</v>
      </c>
      <c r="G328" s="234"/>
      <c r="H328" s="238">
        <v>8</v>
      </c>
      <c r="I328" s="239"/>
      <c r="J328" s="234"/>
      <c r="K328" s="234"/>
      <c r="L328" s="240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140</v>
      </c>
      <c r="AU328" s="244" t="s">
        <v>86</v>
      </c>
      <c r="AV328" s="13" t="s">
        <v>86</v>
      </c>
      <c r="AW328" s="13" t="s">
        <v>32</v>
      </c>
      <c r="AX328" s="13" t="s">
        <v>84</v>
      </c>
      <c r="AY328" s="244" t="s">
        <v>131</v>
      </c>
    </row>
    <row r="329" s="2" customFormat="1" ht="6.96" customHeight="1">
      <c r="A329" s="38"/>
      <c r="B329" s="66"/>
      <c r="C329" s="67"/>
      <c r="D329" s="67"/>
      <c r="E329" s="67"/>
      <c r="F329" s="67"/>
      <c r="G329" s="67"/>
      <c r="H329" s="67"/>
      <c r="I329" s="67"/>
      <c r="J329" s="67"/>
      <c r="K329" s="67"/>
      <c r="L329" s="44"/>
      <c r="M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</sheetData>
  <sheetProtection sheet="1" autoFilter="0" formatColumns="0" formatRows="0" objects="1" scenarios="1" spinCount="100000" saltValue="d9n0ymoqlEoGZwl4v3wEfwjFjxli8qLq0aCMGYnz0Kt65lN4OUXkyXbKQ0fyEndjQizIAzuHd7yvkMzcqQHSXA==" hashValue="ZXVm/UnPY/DAqEfOa0VZ8yulg6rUAzzmRrUspB6qwudfVFml91MTIUW8sHBX+Es6GJ2OkFDOZZ1oq7G3t0xRqQ==" algorithmName="SHA-512" password="CA9C"/>
  <autoFilter ref="C127:K32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Otrokovice - revitalizace ROŠ - chodník na západním břehu - verze 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5. 7. 2024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ROUND((SUM(BE128:BE329)),  2)</f>
        <v>0</v>
      </c>
      <c r="G33" s="38"/>
      <c r="H33" s="38"/>
      <c r="I33" s="155">
        <v>0.20999999999999999</v>
      </c>
      <c r="J33" s="154">
        <f>ROUND(((SUM(BE128:BE329))*I33),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ROUND((SUM(BF128:BF329)),  2)</f>
        <v>0</v>
      </c>
      <c r="G34" s="38"/>
      <c r="H34" s="38"/>
      <c r="I34" s="155">
        <v>0.12</v>
      </c>
      <c r="J34" s="154">
        <f>ROUND(((SUM(BF128:BF329))*I34),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ROUND((SUM(BG128:BG329)),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ROUND((SUM(BH128:BH329)),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ROUND((SUM(BI128:BI329)),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Otrokovice - revitalizace ROŠ - chodník na západním břehu - verze 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401.2 - Přeložka veřejného osvětlení - 2.etapa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Otrokovice, m.č. Štěrkoviště</v>
      </c>
      <c r="G89" s="40"/>
      <c r="H89" s="40"/>
      <c r="I89" s="32" t="s">
        <v>22</v>
      </c>
      <c r="J89" s="79" t="str">
        <f>IF(J12="","",J12)</f>
        <v>5. 7. 2024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Otrokovice</v>
      </c>
      <c r="G91" s="40"/>
      <c r="H91" s="40"/>
      <c r="I91" s="32" t="s">
        <v>30</v>
      </c>
      <c r="J91" s="36" t="str">
        <f>E21</f>
        <v>M.Sedlářová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Ing.L.Alster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221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222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229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1032</v>
      </c>
      <c r="E100" s="182"/>
      <c r="F100" s="182"/>
      <c r="G100" s="182"/>
      <c r="H100" s="182"/>
      <c r="I100" s="182"/>
      <c r="J100" s="183">
        <f>J141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1033</v>
      </c>
      <c r="E101" s="188"/>
      <c r="F101" s="188"/>
      <c r="G101" s="188"/>
      <c r="H101" s="188"/>
      <c r="I101" s="188"/>
      <c r="J101" s="189">
        <f>J142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1034</v>
      </c>
      <c r="E102" s="182"/>
      <c r="F102" s="182"/>
      <c r="G102" s="182"/>
      <c r="H102" s="182"/>
      <c r="I102" s="182"/>
      <c r="J102" s="183">
        <f>J166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1035</v>
      </c>
      <c r="E103" s="188"/>
      <c r="F103" s="188"/>
      <c r="G103" s="188"/>
      <c r="H103" s="188"/>
      <c r="I103" s="188"/>
      <c r="J103" s="189">
        <f>J167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1036</v>
      </c>
      <c r="E104" s="188"/>
      <c r="F104" s="188"/>
      <c r="G104" s="188"/>
      <c r="H104" s="188"/>
      <c r="I104" s="188"/>
      <c r="J104" s="189">
        <f>J209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110</v>
      </c>
      <c r="E105" s="182"/>
      <c r="F105" s="182"/>
      <c r="G105" s="182"/>
      <c r="H105" s="182"/>
      <c r="I105" s="182"/>
      <c r="J105" s="183">
        <f>J318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1037</v>
      </c>
      <c r="E106" s="188"/>
      <c r="F106" s="188"/>
      <c r="G106" s="188"/>
      <c r="H106" s="188"/>
      <c r="I106" s="188"/>
      <c r="J106" s="189">
        <f>J319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113</v>
      </c>
      <c r="E107" s="188"/>
      <c r="F107" s="188"/>
      <c r="G107" s="188"/>
      <c r="H107" s="188"/>
      <c r="I107" s="188"/>
      <c r="J107" s="189">
        <f>J323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114</v>
      </c>
      <c r="E108" s="188"/>
      <c r="F108" s="188"/>
      <c r="G108" s="188"/>
      <c r="H108" s="188"/>
      <c r="I108" s="188"/>
      <c r="J108" s="189">
        <f>J327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4" t="str">
        <f>E7</f>
        <v>Otrokovice - revitalizace ROŠ - chodník na západním břehu - verze 1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401.2 - Přeložka veřejného osvětlení - 2.etapa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Otrokovice, m.č. Štěrkoviště</v>
      </c>
      <c r="G122" s="40"/>
      <c r="H122" s="40"/>
      <c r="I122" s="32" t="s">
        <v>22</v>
      </c>
      <c r="J122" s="79" t="str">
        <f>IF(J12="","",J12)</f>
        <v>5. 7. 2024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město Otrokovice</v>
      </c>
      <c r="G124" s="40"/>
      <c r="H124" s="40"/>
      <c r="I124" s="32" t="s">
        <v>30</v>
      </c>
      <c r="J124" s="36" t="str">
        <f>E21</f>
        <v>M.Sedlářová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Ing.L.Alster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116</v>
      </c>
      <c r="D127" s="194" t="s">
        <v>61</v>
      </c>
      <c r="E127" s="194" t="s">
        <v>57</v>
      </c>
      <c r="F127" s="194" t="s">
        <v>58</v>
      </c>
      <c r="G127" s="194" t="s">
        <v>117</v>
      </c>
      <c r="H127" s="194" t="s">
        <v>118</v>
      </c>
      <c r="I127" s="194" t="s">
        <v>119</v>
      </c>
      <c r="J127" s="195" t="s">
        <v>107</v>
      </c>
      <c r="K127" s="196" t="s">
        <v>120</v>
      </c>
      <c r="L127" s="197"/>
      <c r="M127" s="100" t="s">
        <v>1</v>
      </c>
      <c r="N127" s="101" t="s">
        <v>40</v>
      </c>
      <c r="O127" s="101" t="s">
        <v>121</v>
      </c>
      <c r="P127" s="101" t="s">
        <v>122</v>
      </c>
      <c r="Q127" s="101" t="s">
        <v>123</v>
      </c>
      <c r="R127" s="101" t="s">
        <v>124</v>
      </c>
      <c r="S127" s="101" t="s">
        <v>125</v>
      </c>
      <c r="T127" s="102" t="s">
        <v>126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127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P129+P141+P166+P318</f>
        <v>0</v>
      </c>
      <c r="Q128" s="104"/>
      <c r="R128" s="200">
        <f>R129+R141+R166+R318</f>
        <v>105.20338115999999</v>
      </c>
      <c r="S128" s="104"/>
      <c r="T128" s="201">
        <f>T129+T141+T166+T318</f>
        <v>3.6404999999999998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109</v>
      </c>
      <c r="BK128" s="202">
        <f>BK129+BK141+BK166+BK318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232</v>
      </c>
      <c r="F129" s="206" t="s">
        <v>233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P130+P137</f>
        <v>0</v>
      </c>
      <c r="Q129" s="211"/>
      <c r="R129" s="212">
        <f>R130+R137</f>
        <v>4.9500000000000002</v>
      </c>
      <c r="S129" s="211"/>
      <c r="T129" s="213">
        <f>T130+T137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131</v>
      </c>
      <c r="BK129" s="216">
        <f>BK130+BK137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234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SUM(P131:P136)</f>
        <v>0</v>
      </c>
      <c r="Q130" s="211"/>
      <c r="R130" s="212">
        <f>SUM(R131:R136)</f>
        <v>4.9500000000000002</v>
      </c>
      <c r="S130" s="211"/>
      <c r="T130" s="213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131</v>
      </c>
      <c r="BK130" s="216">
        <f>SUM(BK131:BK136)</f>
        <v>0</v>
      </c>
    </row>
    <row r="131" s="2" customFormat="1" ht="66.75" customHeight="1">
      <c r="A131" s="38"/>
      <c r="B131" s="39"/>
      <c r="C131" s="219" t="s">
        <v>84</v>
      </c>
      <c r="D131" s="219" t="s">
        <v>134</v>
      </c>
      <c r="E131" s="220" t="s">
        <v>1038</v>
      </c>
      <c r="F131" s="221" t="s">
        <v>1039</v>
      </c>
      <c r="G131" s="222" t="s">
        <v>237</v>
      </c>
      <c r="H131" s="223">
        <v>2.4750000000000001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146</v>
      </c>
      <c r="AT131" s="231" t="s">
        <v>134</v>
      </c>
      <c r="AU131" s="231" t="s">
        <v>86</v>
      </c>
      <c r="AY131" s="17" t="s">
        <v>131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146</v>
      </c>
      <c r="BM131" s="231" t="s">
        <v>1333</v>
      </c>
    </row>
    <row r="132" s="14" customFormat="1">
      <c r="A132" s="14"/>
      <c r="B132" s="245"/>
      <c r="C132" s="246"/>
      <c r="D132" s="235" t="s">
        <v>140</v>
      </c>
      <c r="E132" s="247" t="s">
        <v>1</v>
      </c>
      <c r="F132" s="248" t="s">
        <v>1041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140</v>
      </c>
      <c r="AU132" s="254" t="s">
        <v>86</v>
      </c>
      <c r="AV132" s="14" t="s">
        <v>84</v>
      </c>
      <c r="AW132" s="14" t="s">
        <v>32</v>
      </c>
      <c r="AX132" s="14" t="s">
        <v>76</v>
      </c>
      <c r="AY132" s="254" t="s">
        <v>131</v>
      </c>
    </row>
    <row r="133" s="13" customFormat="1">
      <c r="A133" s="13"/>
      <c r="B133" s="233"/>
      <c r="C133" s="234"/>
      <c r="D133" s="235" t="s">
        <v>140</v>
      </c>
      <c r="E133" s="236" t="s">
        <v>1</v>
      </c>
      <c r="F133" s="237" t="s">
        <v>1334</v>
      </c>
      <c r="G133" s="234"/>
      <c r="H133" s="238">
        <v>2.4750000000000001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140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131</v>
      </c>
    </row>
    <row r="134" s="2" customFormat="1" ht="16.5" customHeight="1">
      <c r="A134" s="38"/>
      <c r="B134" s="39"/>
      <c r="C134" s="269" t="s">
        <v>86</v>
      </c>
      <c r="D134" s="269" t="s">
        <v>449</v>
      </c>
      <c r="E134" s="270" t="s">
        <v>1043</v>
      </c>
      <c r="F134" s="271" t="s">
        <v>1044</v>
      </c>
      <c r="G134" s="272" t="s">
        <v>253</v>
      </c>
      <c r="H134" s="273">
        <v>4.9500000000000002</v>
      </c>
      <c r="I134" s="274"/>
      <c r="J134" s="275">
        <f>ROUND(I134*H134,2)</f>
        <v>0</v>
      </c>
      <c r="K134" s="276"/>
      <c r="L134" s="277"/>
      <c r="M134" s="278" t="s">
        <v>1</v>
      </c>
      <c r="N134" s="279" t="s">
        <v>41</v>
      </c>
      <c r="O134" s="91"/>
      <c r="P134" s="229">
        <f>O134*H134</f>
        <v>0</v>
      </c>
      <c r="Q134" s="229">
        <v>1</v>
      </c>
      <c r="R134" s="229">
        <f>Q134*H134</f>
        <v>4.9500000000000002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155</v>
      </c>
      <c r="AT134" s="231" t="s">
        <v>449</v>
      </c>
      <c r="AU134" s="231" t="s">
        <v>86</v>
      </c>
      <c r="AY134" s="17" t="s">
        <v>131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146</v>
      </c>
      <c r="BM134" s="231" t="s">
        <v>1335</v>
      </c>
    </row>
    <row r="135" s="13" customFormat="1">
      <c r="A135" s="13"/>
      <c r="B135" s="233"/>
      <c r="C135" s="234"/>
      <c r="D135" s="235" t="s">
        <v>140</v>
      </c>
      <c r="E135" s="236" t="s">
        <v>1</v>
      </c>
      <c r="F135" s="237" t="s">
        <v>1336</v>
      </c>
      <c r="G135" s="234"/>
      <c r="H135" s="238">
        <v>2.4750000000000001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140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131</v>
      </c>
    </row>
    <row r="136" s="13" customFormat="1">
      <c r="A136" s="13"/>
      <c r="B136" s="233"/>
      <c r="C136" s="234"/>
      <c r="D136" s="235" t="s">
        <v>140</v>
      </c>
      <c r="E136" s="234"/>
      <c r="F136" s="237" t="s">
        <v>1337</v>
      </c>
      <c r="G136" s="234"/>
      <c r="H136" s="238">
        <v>4.9500000000000002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140</v>
      </c>
      <c r="AU136" s="244" t="s">
        <v>86</v>
      </c>
      <c r="AV136" s="13" t="s">
        <v>86</v>
      </c>
      <c r="AW136" s="13" t="s">
        <v>4</v>
      </c>
      <c r="AX136" s="13" t="s">
        <v>84</v>
      </c>
      <c r="AY136" s="244" t="s">
        <v>131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170</v>
      </c>
      <c r="F137" s="217" t="s">
        <v>768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SUM(P138:P140)</f>
        <v>0</v>
      </c>
      <c r="Q137" s="211"/>
      <c r="R137" s="212">
        <f>SUM(R138:R140)</f>
        <v>0</v>
      </c>
      <c r="S137" s="211"/>
      <c r="T137" s="213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131</v>
      </c>
      <c r="BK137" s="216">
        <f>SUM(BK138:BK140)</f>
        <v>0</v>
      </c>
    </row>
    <row r="138" s="2" customFormat="1" ht="37.8" customHeight="1">
      <c r="A138" s="38"/>
      <c r="B138" s="39"/>
      <c r="C138" s="219" t="s">
        <v>141</v>
      </c>
      <c r="D138" s="219" t="s">
        <v>134</v>
      </c>
      <c r="E138" s="220" t="s">
        <v>1048</v>
      </c>
      <c r="F138" s="221" t="s">
        <v>1049</v>
      </c>
      <c r="G138" s="222" t="s">
        <v>153</v>
      </c>
      <c r="H138" s="223">
        <v>32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146</v>
      </c>
      <c r="AT138" s="231" t="s">
        <v>134</v>
      </c>
      <c r="AU138" s="231" t="s">
        <v>86</v>
      </c>
      <c r="AY138" s="17" t="s">
        <v>131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146</v>
      </c>
      <c r="BM138" s="231" t="s">
        <v>1338</v>
      </c>
    </row>
    <row r="139" s="14" customFormat="1">
      <c r="A139" s="14"/>
      <c r="B139" s="245"/>
      <c r="C139" s="246"/>
      <c r="D139" s="235" t="s">
        <v>140</v>
      </c>
      <c r="E139" s="247" t="s">
        <v>1</v>
      </c>
      <c r="F139" s="248" t="s">
        <v>1051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140</v>
      </c>
      <c r="AU139" s="254" t="s">
        <v>86</v>
      </c>
      <c r="AV139" s="14" t="s">
        <v>84</v>
      </c>
      <c r="AW139" s="14" t="s">
        <v>32</v>
      </c>
      <c r="AX139" s="14" t="s">
        <v>76</v>
      </c>
      <c r="AY139" s="254" t="s">
        <v>131</v>
      </c>
    </row>
    <row r="140" s="13" customFormat="1">
      <c r="A140" s="13"/>
      <c r="B140" s="233"/>
      <c r="C140" s="234"/>
      <c r="D140" s="235" t="s">
        <v>140</v>
      </c>
      <c r="E140" s="236" t="s">
        <v>1</v>
      </c>
      <c r="F140" s="237" t="s">
        <v>1339</v>
      </c>
      <c r="G140" s="234"/>
      <c r="H140" s="238">
        <v>32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140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131</v>
      </c>
    </row>
    <row r="141" s="12" customFormat="1" ht="25.92" customHeight="1">
      <c r="A141" s="12"/>
      <c r="B141" s="203"/>
      <c r="C141" s="204"/>
      <c r="D141" s="205" t="s">
        <v>75</v>
      </c>
      <c r="E141" s="206" t="s">
        <v>1053</v>
      </c>
      <c r="F141" s="206" t="s">
        <v>1054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0.36841400000000002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86</v>
      </c>
      <c r="AT141" s="215" t="s">
        <v>75</v>
      </c>
      <c r="AU141" s="215" t="s">
        <v>76</v>
      </c>
      <c r="AY141" s="214" t="s">
        <v>131</v>
      </c>
      <c r="BK141" s="216">
        <f>BK142</f>
        <v>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1055</v>
      </c>
      <c r="F142" s="217" t="s">
        <v>1056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SUM(P143:P165)</f>
        <v>0</v>
      </c>
      <c r="Q142" s="211"/>
      <c r="R142" s="212">
        <f>SUM(R143:R165)</f>
        <v>0.36841400000000002</v>
      </c>
      <c r="S142" s="211"/>
      <c r="T142" s="213">
        <f>SUM(T143:T165)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86</v>
      </c>
      <c r="AT142" s="215" t="s">
        <v>75</v>
      </c>
      <c r="AU142" s="215" t="s">
        <v>84</v>
      </c>
      <c r="AY142" s="214" t="s">
        <v>131</v>
      </c>
      <c r="BK142" s="216">
        <f>SUM(BK143:BK165)</f>
        <v>0</v>
      </c>
    </row>
    <row r="143" s="2" customFormat="1" ht="49.05" customHeight="1">
      <c r="A143" s="38"/>
      <c r="B143" s="39"/>
      <c r="C143" s="219" t="s">
        <v>146</v>
      </c>
      <c r="D143" s="219" t="s">
        <v>134</v>
      </c>
      <c r="E143" s="220" t="s">
        <v>1057</v>
      </c>
      <c r="F143" s="221" t="s">
        <v>1058</v>
      </c>
      <c r="G143" s="222" t="s">
        <v>383</v>
      </c>
      <c r="H143" s="223">
        <v>36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305</v>
      </c>
      <c r="AT143" s="231" t="s">
        <v>134</v>
      </c>
      <c r="AU143" s="231" t="s">
        <v>86</v>
      </c>
      <c r="AY143" s="17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305</v>
      </c>
      <c r="BM143" s="231" t="s">
        <v>1340</v>
      </c>
    </row>
    <row r="144" s="13" customFormat="1">
      <c r="A144" s="13"/>
      <c r="B144" s="233"/>
      <c r="C144" s="234"/>
      <c r="D144" s="235" t="s">
        <v>140</v>
      </c>
      <c r="E144" s="236" t="s">
        <v>1</v>
      </c>
      <c r="F144" s="237" t="s">
        <v>1341</v>
      </c>
      <c r="G144" s="234"/>
      <c r="H144" s="238">
        <v>36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140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131</v>
      </c>
    </row>
    <row r="145" s="2" customFormat="1" ht="24.15" customHeight="1">
      <c r="A145" s="38"/>
      <c r="B145" s="39"/>
      <c r="C145" s="269" t="s">
        <v>130</v>
      </c>
      <c r="D145" s="269" t="s">
        <v>449</v>
      </c>
      <c r="E145" s="270" t="s">
        <v>1061</v>
      </c>
      <c r="F145" s="271" t="s">
        <v>1062</v>
      </c>
      <c r="G145" s="272" t="s">
        <v>383</v>
      </c>
      <c r="H145" s="273">
        <v>41.399999999999999</v>
      </c>
      <c r="I145" s="274"/>
      <c r="J145" s="275">
        <f>ROUND(I145*H145,2)</f>
        <v>0</v>
      </c>
      <c r="K145" s="276"/>
      <c r="L145" s="277"/>
      <c r="M145" s="278" t="s">
        <v>1</v>
      </c>
      <c r="N145" s="279" t="s">
        <v>41</v>
      </c>
      <c r="O145" s="91"/>
      <c r="P145" s="229">
        <f>O145*H145</f>
        <v>0</v>
      </c>
      <c r="Q145" s="229">
        <v>0.00016000000000000001</v>
      </c>
      <c r="R145" s="229">
        <f>Q145*H145</f>
        <v>0.0066240000000000005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372</v>
      </c>
      <c r="AT145" s="231" t="s">
        <v>449</v>
      </c>
      <c r="AU145" s="231" t="s">
        <v>86</v>
      </c>
      <c r="AY145" s="17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305</v>
      </c>
      <c r="BM145" s="231" t="s">
        <v>1342</v>
      </c>
    </row>
    <row r="146" s="13" customFormat="1">
      <c r="A146" s="13"/>
      <c r="B146" s="233"/>
      <c r="C146" s="234"/>
      <c r="D146" s="235" t="s">
        <v>140</v>
      </c>
      <c r="E146" s="236" t="s">
        <v>1</v>
      </c>
      <c r="F146" s="237" t="s">
        <v>1343</v>
      </c>
      <c r="G146" s="234"/>
      <c r="H146" s="238">
        <v>36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131</v>
      </c>
    </row>
    <row r="147" s="13" customFormat="1">
      <c r="A147" s="13"/>
      <c r="B147" s="233"/>
      <c r="C147" s="234"/>
      <c r="D147" s="235" t="s">
        <v>140</v>
      </c>
      <c r="E147" s="234"/>
      <c r="F147" s="237" t="s">
        <v>1344</v>
      </c>
      <c r="G147" s="234"/>
      <c r="H147" s="238">
        <v>41.399999999999999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140</v>
      </c>
      <c r="AU147" s="244" t="s">
        <v>86</v>
      </c>
      <c r="AV147" s="13" t="s">
        <v>86</v>
      </c>
      <c r="AW147" s="13" t="s">
        <v>4</v>
      </c>
      <c r="AX147" s="13" t="s">
        <v>84</v>
      </c>
      <c r="AY147" s="244" t="s">
        <v>131</v>
      </c>
    </row>
    <row r="148" s="2" customFormat="1" ht="49.05" customHeight="1">
      <c r="A148" s="38"/>
      <c r="B148" s="39"/>
      <c r="C148" s="219" t="s">
        <v>150</v>
      </c>
      <c r="D148" s="219" t="s">
        <v>134</v>
      </c>
      <c r="E148" s="220" t="s">
        <v>1066</v>
      </c>
      <c r="F148" s="221" t="s">
        <v>1067</v>
      </c>
      <c r="G148" s="222" t="s">
        <v>383</v>
      </c>
      <c r="H148" s="223">
        <v>286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305</v>
      </c>
      <c r="AT148" s="231" t="s">
        <v>134</v>
      </c>
      <c r="AU148" s="231" t="s">
        <v>86</v>
      </c>
      <c r="AY148" s="17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305</v>
      </c>
      <c r="BM148" s="231" t="s">
        <v>1345</v>
      </c>
    </row>
    <row r="149" s="14" customFormat="1">
      <c r="A149" s="14"/>
      <c r="B149" s="245"/>
      <c r="C149" s="246"/>
      <c r="D149" s="235" t="s">
        <v>140</v>
      </c>
      <c r="E149" s="247" t="s">
        <v>1</v>
      </c>
      <c r="F149" s="248" t="s">
        <v>1069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140</v>
      </c>
      <c r="AU149" s="254" t="s">
        <v>86</v>
      </c>
      <c r="AV149" s="14" t="s">
        <v>84</v>
      </c>
      <c r="AW149" s="14" t="s">
        <v>32</v>
      </c>
      <c r="AX149" s="14" t="s">
        <v>76</v>
      </c>
      <c r="AY149" s="254" t="s">
        <v>131</v>
      </c>
    </row>
    <row r="150" s="13" customFormat="1">
      <c r="A150" s="13"/>
      <c r="B150" s="233"/>
      <c r="C150" s="234"/>
      <c r="D150" s="235" t="s">
        <v>140</v>
      </c>
      <c r="E150" s="236" t="s">
        <v>1</v>
      </c>
      <c r="F150" s="237" t="s">
        <v>1346</v>
      </c>
      <c r="G150" s="234"/>
      <c r="H150" s="238">
        <v>286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140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131</v>
      </c>
    </row>
    <row r="151" s="2" customFormat="1" ht="24.15" customHeight="1">
      <c r="A151" s="38"/>
      <c r="B151" s="39"/>
      <c r="C151" s="269" t="s">
        <v>158</v>
      </c>
      <c r="D151" s="269" t="s">
        <v>449</v>
      </c>
      <c r="E151" s="270" t="s">
        <v>1073</v>
      </c>
      <c r="F151" s="271" t="s">
        <v>1074</v>
      </c>
      <c r="G151" s="272" t="s">
        <v>383</v>
      </c>
      <c r="H151" s="273">
        <v>328.89999999999998</v>
      </c>
      <c r="I151" s="274"/>
      <c r="J151" s="275">
        <f>ROUND(I151*H151,2)</f>
        <v>0</v>
      </c>
      <c r="K151" s="276"/>
      <c r="L151" s="277"/>
      <c r="M151" s="278" t="s">
        <v>1</v>
      </c>
      <c r="N151" s="279" t="s">
        <v>41</v>
      </c>
      <c r="O151" s="91"/>
      <c r="P151" s="229">
        <f>O151*H151</f>
        <v>0</v>
      </c>
      <c r="Q151" s="229">
        <v>0.0011000000000000001</v>
      </c>
      <c r="R151" s="229">
        <f>Q151*H151</f>
        <v>0.36179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372</v>
      </c>
      <c r="AT151" s="231" t="s">
        <v>449</v>
      </c>
      <c r="AU151" s="231" t="s">
        <v>86</v>
      </c>
      <c r="AY151" s="17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305</v>
      </c>
      <c r="BM151" s="231" t="s">
        <v>1347</v>
      </c>
    </row>
    <row r="152" s="13" customFormat="1">
      <c r="A152" s="13"/>
      <c r="B152" s="233"/>
      <c r="C152" s="234"/>
      <c r="D152" s="235" t="s">
        <v>140</v>
      </c>
      <c r="E152" s="236" t="s">
        <v>1</v>
      </c>
      <c r="F152" s="237" t="s">
        <v>1348</v>
      </c>
      <c r="G152" s="234"/>
      <c r="H152" s="238">
        <v>286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140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131</v>
      </c>
    </row>
    <row r="153" s="13" customFormat="1">
      <c r="A153" s="13"/>
      <c r="B153" s="233"/>
      <c r="C153" s="234"/>
      <c r="D153" s="235" t="s">
        <v>140</v>
      </c>
      <c r="E153" s="234"/>
      <c r="F153" s="237" t="s">
        <v>1349</v>
      </c>
      <c r="G153" s="234"/>
      <c r="H153" s="238">
        <v>328.89999999999998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140</v>
      </c>
      <c r="AU153" s="244" t="s">
        <v>86</v>
      </c>
      <c r="AV153" s="13" t="s">
        <v>86</v>
      </c>
      <c r="AW153" s="13" t="s">
        <v>4</v>
      </c>
      <c r="AX153" s="13" t="s">
        <v>84</v>
      </c>
      <c r="AY153" s="244" t="s">
        <v>131</v>
      </c>
    </row>
    <row r="154" s="2" customFormat="1" ht="55.5" customHeight="1">
      <c r="A154" s="38"/>
      <c r="B154" s="39"/>
      <c r="C154" s="219" t="s">
        <v>155</v>
      </c>
      <c r="D154" s="219" t="s">
        <v>134</v>
      </c>
      <c r="E154" s="220" t="s">
        <v>1078</v>
      </c>
      <c r="F154" s="221" t="s">
        <v>1079</v>
      </c>
      <c r="G154" s="222" t="s">
        <v>383</v>
      </c>
      <c r="H154" s="223">
        <v>35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305</v>
      </c>
      <c r="AT154" s="231" t="s">
        <v>134</v>
      </c>
      <c r="AU154" s="231" t="s">
        <v>86</v>
      </c>
      <c r="AY154" s="17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305</v>
      </c>
      <c r="BM154" s="231" t="s">
        <v>1350</v>
      </c>
    </row>
    <row r="155" s="14" customFormat="1">
      <c r="A155" s="14"/>
      <c r="B155" s="245"/>
      <c r="C155" s="246"/>
      <c r="D155" s="235" t="s">
        <v>140</v>
      </c>
      <c r="E155" s="247" t="s">
        <v>1</v>
      </c>
      <c r="F155" s="248" t="s">
        <v>1081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140</v>
      </c>
      <c r="AU155" s="254" t="s">
        <v>86</v>
      </c>
      <c r="AV155" s="14" t="s">
        <v>84</v>
      </c>
      <c r="AW155" s="14" t="s">
        <v>32</v>
      </c>
      <c r="AX155" s="14" t="s">
        <v>76</v>
      </c>
      <c r="AY155" s="254" t="s">
        <v>131</v>
      </c>
    </row>
    <row r="156" s="13" customFormat="1">
      <c r="A156" s="13"/>
      <c r="B156" s="233"/>
      <c r="C156" s="234"/>
      <c r="D156" s="235" t="s">
        <v>140</v>
      </c>
      <c r="E156" s="236" t="s">
        <v>1</v>
      </c>
      <c r="F156" s="237" t="s">
        <v>1351</v>
      </c>
      <c r="G156" s="234"/>
      <c r="H156" s="238">
        <v>24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140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131</v>
      </c>
    </row>
    <row r="157" s="14" customFormat="1">
      <c r="A157" s="14"/>
      <c r="B157" s="245"/>
      <c r="C157" s="246"/>
      <c r="D157" s="235" t="s">
        <v>140</v>
      </c>
      <c r="E157" s="247" t="s">
        <v>1</v>
      </c>
      <c r="F157" s="248" t="s">
        <v>1084</v>
      </c>
      <c r="G157" s="246"/>
      <c r="H157" s="247" t="s">
        <v>1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140</v>
      </c>
      <c r="AU157" s="254" t="s">
        <v>86</v>
      </c>
      <c r="AV157" s="14" t="s">
        <v>84</v>
      </c>
      <c r="AW157" s="14" t="s">
        <v>32</v>
      </c>
      <c r="AX157" s="14" t="s">
        <v>76</v>
      </c>
      <c r="AY157" s="254" t="s">
        <v>131</v>
      </c>
    </row>
    <row r="158" s="13" customFormat="1">
      <c r="A158" s="13"/>
      <c r="B158" s="233"/>
      <c r="C158" s="234"/>
      <c r="D158" s="235" t="s">
        <v>140</v>
      </c>
      <c r="E158" s="236" t="s">
        <v>1</v>
      </c>
      <c r="F158" s="237" t="s">
        <v>1352</v>
      </c>
      <c r="G158" s="234"/>
      <c r="H158" s="238">
        <v>11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140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131</v>
      </c>
    </row>
    <row r="159" s="15" customFormat="1">
      <c r="A159" s="15"/>
      <c r="B159" s="258"/>
      <c r="C159" s="259"/>
      <c r="D159" s="235" t="s">
        <v>140</v>
      </c>
      <c r="E159" s="260" t="s">
        <v>1</v>
      </c>
      <c r="F159" s="261" t="s">
        <v>246</v>
      </c>
      <c r="G159" s="259"/>
      <c r="H159" s="262">
        <v>35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140</v>
      </c>
      <c r="AU159" s="268" t="s">
        <v>86</v>
      </c>
      <c r="AV159" s="15" t="s">
        <v>146</v>
      </c>
      <c r="AW159" s="15" t="s">
        <v>32</v>
      </c>
      <c r="AX159" s="15" t="s">
        <v>84</v>
      </c>
      <c r="AY159" s="268" t="s">
        <v>131</v>
      </c>
    </row>
    <row r="160" s="2" customFormat="1" ht="37.8" customHeight="1">
      <c r="A160" s="38"/>
      <c r="B160" s="39"/>
      <c r="C160" s="219" t="s">
        <v>170</v>
      </c>
      <c r="D160" s="219" t="s">
        <v>134</v>
      </c>
      <c r="E160" s="220" t="s">
        <v>1086</v>
      </c>
      <c r="F160" s="221" t="s">
        <v>1087</v>
      </c>
      <c r="G160" s="222" t="s">
        <v>287</v>
      </c>
      <c r="H160" s="223">
        <v>40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305</v>
      </c>
      <c r="AT160" s="231" t="s">
        <v>134</v>
      </c>
      <c r="AU160" s="231" t="s">
        <v>86</v>
      </c>
      <c r="AY160" s="17" t="s">
        <v>131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305</v>
      </c>
      <c r="BM160" s="231" t="s">
        <v>1353</v>
      </c>
    </row>
    <row r="161" s="13" customFormat="1">
      <c r="A161" s="13"/>
      <c r="B161" s="233"/>
      <c r="C161" s="234"/>
      <c r="D161" s="235" t="s">
        <v>140</v>
      </c>
      <c r="E161" s="236" t="s">
        <v>1</v>
      </c>
      <c r="F161" s="237" t="s">
        <v>1354</v>
      </c>
      <c r="G161" s="234"/>
      <c r="H161" s="238">
        <v>40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140</v>
      </c>
      <c r="AU161" s="244" t="s">
        <v>86</v>
      </c>
      <c r="AV161" s="13" t="s">
        <v>86</v>
      </c>
      <c r="AW161" s="13" t="s">
        <v>32</v>
      </c>
      <c r="AX161" s="13" t="s">
        <v>84</v>
      </c>
      <c r="AY161" s="244" t="s">
        <v>131</v>
      </c>
    </row>
    <row r="162" s="2" customFormat="1" ht="44.25" customHeight="1">
      <c r="A162" s="38"/>
      <c r="B162" s="39"/>
      <c r="C162" s="219" t="s">
        <v>177</v>
      </c>
      <c r="D162" s="219" t="s">
        <v>134</v>
      </c>
      <c r="E162" s="220" t="s">
        <v>1090</v>
      </c>
      <c r="F162" s="221" t="s">
        <v>1091</v>
      </c>
      <c r="G162" s="222" t="s">
        <v>287</v>
      </c>
      <c r="H162" s="223">
        <v>80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305</v>
      </c>
      <c r="AT162" s="231" t="s">
        <v>134</v>
      </c>
      <c r="AU162" s="231" t="s">
        <v>86</v>
      </c>
      <c r="AY162" s="17" t="s">
        <v>131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305</v>
      </c>
      <c r="BM162" s="231" t="s">
        <v>1355</v>
      </c>
    </row>
    <row r="163" s="13" customFormat="1">
      <c r="A163" s="13"/>
      <c r="B163" s="233"/>
      <c r="C163" s="234"/>
      <c r="D163" s="235" t="s">
        <v>140</v>
      </c>
      <c r="E163" s="236" t="s">
        <v>1</v>
      </c>
      <c r="F163" s="237" t="s">
        <v>1356</v>
      </c>
      <c r="G163" s="234"/>
      <c r="H163" s="238">
        <v>80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140</v>
      </c>
      <c r="AU163" s="244" t="s">
        <v>86</v>
      </c>
      <c r="AV163" s="13" t="s">
        <v>86</v>
      </c>
      <c r="AW163" s="13" t="s">
        <v>32</v>
      </c>
      <c r="AX163" s="13" t="s">
        <v>84</v>
      </c>
      <c r="AY163" s="244" t="s">
        <v>131</v>
      </c>
    </row>
    <row r="164" s="2" customFormat="1" ht="16.5" customHeight="1">
      <c r="A164" s="38"/>
      <c r="B164" s="39"/>
      <c r="C164" s="219" t="s">
        <v>184</v>
      </c>
      <c r="D164" s="219" t="s">
        <v>134</v>
      </c>
      <c r="E164" s="220" t="s">
        <v>1094</v>
      </c>
      <c r="F164" s="221" t="s">
        <v>1095</v>
      </c>
      <c r="G164" s="222" t="s">
        <v>287</v>
      </c>
      <c r="H164" s="223">
        <v>8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305</v>
      </c>
      <c r="AT164" s="231" t="s">
        <v>134</v>
      </c>
      <c r="AU164" s="231" t="s">
        <v>86</v>
      </c>
      <c r="AY164" s="17" t="s">
        <v>131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305</v>
      </c>
      <c r="BM164" s="231" t="s">
        <v>1357</v>
      </c>
    </row>
    <row r="165" s="13" customFormat="1">
      <c r="A165" s="13"/>
      <c r="B165" s="233"/>
      <c r="C165" s="234"/>
      <c r="D165" s="235" t="s">
        <v>140</v>
      </c>
      <c r="E165" s="236" t="s">
        <v>1</v>
      </c>
      <c r="F165" s="237" t="s">
        <v>155</v>
      </c>
      <c r="G165" s="234"/>
      <c r="H165" s="238">
        <v>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140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131</v>
      </c>
    </row>
    <row r="166" s="12" customFormat="1" ht="25.92" customHeight="1">
      <c r="A166" s="12"/>
      <c r="B166" s="203"/>
      <c r="C166" s="204"/>
      <c r="D166" s="205" t="s">
        <v>75</v>
      </c>
      <c r="E166" s="206" t="s">
        <v>449</v>
      </c>
      <c r="F166" s="206" t="s">
        <v>1097</v>
      </c>
      <c r="G166" s="204"/>
      <c r="H166" s="204"/>
      <c r="I166" s="207"/>
      <c r="J166" s="208">
        <f>BK166</f>
        <v>0</v>
      </c>
      <c r="K166" s="204"/>
      <c r="L166" s="209"/>
      <c r="M166" s="210"/>
      <c r="N166" s="211"/>
      <c r="O166" s="211"/>
      <c r="P166" s="212">
        <f>P167+P209</f>
        <v>0</v>
      </c>
      <c r="Q166" s="211"/>
      <c r="R166" s="212">
        <f>R167+R209</f>
        <v>99.884967159999988</v>
      </c>
      <c r="S166" s="211"/>
      <c r="T166" s="213">
        <f>T167+T209</f>
        <v>3.6404999999999998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141</v>
      </c>
      <c r="AT166" s="215" t="s">
        <v>75</v>
      </c>
      <c r="AU166" s="215" t="s">
        <v>76</v>
      </c>
      <c r="AY166" s="214" t="s">
        <v>131</v>
      </c>
      <c r="BK166" s="216">
        <f>BK167+BK209</f>
        <v>0</v>
      </c>
    </row>
    <row r="167" s="12" customFormat="1" ht="22.8" customHeight="1">
      <c r="A167" s="12"/>
      <c r="B167" s="203"/>
      <c r="C167" s="204"/>
      <c r="D167" s="205" t="s">
        <v>75</v>
      </c>
      <c r="E167" s="217" t="s">
        <v>1098</v>
      </c>
      <c r="F167" s="217" t="s">
        <v>1099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SUM(P168:P208)</f>
        <v>0</v>
      </c>
      <c r="Q167" s="211"/>
      <c r="R167" s="212">
        <f>SUM(R168:R208)</f>
        <v>0.83956900000000001</v>
      </c>
      <c r="S167" s="211"/>
      <c r="T167" s="213">
        <f>SUM(T168:T208)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141</v>
      </c>
      <c r="AT167" s="215" t="s">
        <v>75</v>
      </c>
      <c r="AU167" s="215" t="s">
        <v>84</v>
      </c>
      <c r="AY167" s="214" t="s">
        <v>131</v>
      </c>
      <c r="BK167" s="216">
        <f>SUM(BK168:BK208)</f>
        <v>0</v>
      </c>
    </row>
    <row r="168" s="2" customFormat="1" ht="33" customHeight="1">
      <c r="A168" s="38"/>
      <c r="B168" s="39"/>
      <c r="C168" s="219" t="s">
        <v>8</v>
      </c>
      <c r="D168" s="219" t="s">
        <v>134</v>
      </c>
      <c r="E168" s="220" t="s">
        <v>1358</v>
      </c>
      <c r="F168" s="221" t="s">
        <v>1359</v>
      </c>
      <c r="G168" s="222" t="s">
        <v>287</v>
      </c>
      <c r="H168" s="223">
        <v>8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536</v>
      </c>
      <c r="AT168" s="231" t="s">
        <v>134</v>
      </c>
      <c r="AU168" s="231" t="s">
        <v>86</v>
      </c>
      <c r="AY168" s="17" t="s">
        <v>131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536</v>
      </c>
      <c r="BM168" s="231" t="s">
        <v>1360</v>
      </c>
    </row>
    <row r="169" s="14" customFormat="1">
      <c r="A169" s="14"/>
      <c r="B169" s="245"/>
      <c r="C169" s="246"/>
      <c r="D169" s="235" t="s">
        <v>140</v>
      </c>
      <c r="E169" s="247" t="s">
        <v>1</v>
      </c>
      <c r="F169" s="248" t="s">
        <v>1361</v>
      </c>
      <c r="G169" s="246"/>
      <c r="H169" s="247" t="s">
        <v>1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140</v>
      </c>
      <c r="AU169" s="254" t="s">
        <v>86</v>
      </c>
      <c r="AV169" s="14" t="s">
        <v>84</v>
      </c>
      <c r="AW169" s="14" t="s">
        <v>32</v>
      </c>
      <c r="AX169" s="14" t="s">
        <v>76</v>
      </c>
      <c r="AY169" s="254" t="s">
        <v>131</v>
      </c>
    </row>
    <row r="170" s="13" customFormat="1">
      <c r="A170" s="13"/>
      <c r="B170" s="233"/>
      <c r="C170" s="234"/>
      <c r="D170" s="235" t="s">
        <v>140</v>
      </c>
      <c r="E170" s="236" t="s">
        <v>1</v>
      </c>
      <c r="F170" s="237" t="s">
        <v>155</v>
      </c>
      <c r="G170" s="234"/>
      <c r="H170" s="238">
        <v>8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140</v>
      </c>
      <c r="AU170" s="244" t="s">
        <v>86</v>
      </c>
      <c r="AV170" s="13" t="s">
        <v>86</v>
      </c>
      <c r="AW170" s="13" t="s">
        <v>32</v>
      </c>
      <c r="AX170" s="13" t="s">
        <v>84</v>
      </c>
      <c r="AY170" s="244" t="s">
        <v>131</v>
      </c>
    </row>
    <row r="171" s="2" customFormat="1" ht="16.5" customHeight="1">
      <c r="A171" s="38"/>
      <c r="B171" s="39"/>
      <c r="C171" s="219" t="s">
        <v>195</v>
      </c>
      <c r="D171" s="219" t="s">
        <v>134</v>
      </c>
      <c r="E171" s="220" t="s">
        <v>1362</v>
      </c>
      <c r="F171" s="221" t="s">
        <v>1363</v>
      </c>
      <c r="G171" s="222" t="s">
        <v>287</v>
      </c>
      <c r="H171" s="223">
        <v>8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536</v>
      </c>
      <c r="AT171" s="231" t="s">
        <v>134</v>
      </c>
      <c r="AU171" s="231" t="s">
        <v>86</v>
      </c>
      <c r="AY171" s="17" t="s">
        <v>131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536</v>
      </c>
      <c r="BM171" s="231" t="s">
        <v>1364</v>
      </c>
    </row>
    <row r="172" s="14" customFormat="1">
      <c r="A172" s="14"/>
      <c r="B172" s="245"/>
      <c r="C172" s="246"/>
      <c r="D172" s="235" t="s">
        <v>140</v>
      </c>
      <c r="E172" s="247" t="s">
        <v>1</v>
      </c>
      <c r="F172" s="248" t="s">
        <v>1365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140</v>
      </c>
      <c r="AU172" s="254" t="s">
        <v>86</v>
      </c>
      <c r="AV172" s="14" t="s">
        <v>84</v>
      </c>
      <c r="AW172" s="14" t="s">
        <v>32</v>
      </c>
      <c r="AX172" s="14" t="s">
        <v>76</v>
      </c>
      <c r="AY172" s="254" t="s">
        <v>131</v>
      </c>
    </row>
    <row r="173" s="13" customFormat="1">
      <c r="A173" s="13"/>
      <c r="B173" s="233"/>
      <c r="C173" s="234"/>
      <c r="D173" s="235" t="s">
        <v>140</v>
      </c>
      <c r="E173" s="236" t="s">
        <v>1</v>
      </c>
      <c r="F173" s="237" t="s">
        <v>155</v>
      </c>
      <c r="G173" s="234"/>
      <c r="H173" s="238">
        <v>8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140</v>
      </c>
      <c r="AU173" s="244" t="s">
        <v>86</v>
      </c>
      <c r="AV173" s="13" t="s">
        <v>86</v>
      </c>
      <c r="AW173" s="13" t="s">
        <v>32</v>
      </c>
      <c r="AX173" s="13" t="s">
        <v>84</v>
      </c>
      <c r="AY173" s="244" t="s">
        <v>131</v>
      </c>
    </row>
    <row r="174" s="2" customFormat="1" ht="21.75" customHeight="1">
      <c r="A174" s="38"/>
      <c r="B174" s="39"/>
      <c r="C174" s="219" t="s">
        <v>201</v>
      </c>
      <c r="D174" s="219" t="s">
        <v>134</v>
      </c>
      <c r="E174" s="220" t="s">
        <v>1366</v>
      </c>
      <c r="F174" s="221" t="s">
        <v>1367</v>
      </c>
      <c r="G174" s="222" t="s">
        <v>287</v>
      </c>
      <c r="H174" s="223">
        <v>8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536</v>
      </c>
      <c r="AT174" s="231" t="s">
        <v>134</v>
      </c>
      <c r="AU174" s="231" t="s">
        <v>86</v>
      </c>
      <c r="AY174" s="17" t="s">
        <v>131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536</v>
      </c>
      <c r="BM174" s="231" t="s">
        <v>1368</v>
      </c>
    </row>
    <row r="175" s="14" customFormat="1">
      <c r="A175" s="14"/>
      <c r="B175" s="245"/>
      <c r="C175" s="246"/>
      <c r="D175" s="235" t="s">
        <v>140</v>
      </c>
      <c r="E175" s="247" t="s">
        <v>1</v>
      </c>
      <c r="F175" s="248" t="s">
        <v>1365</v>
      </c>
      <c r="G175" s="246"/>
      <c r="H175" s="247" t="s">
        <v>1</v>
      </c>
      <c r="I175" s="249"/>
      <c r="J175" s="246"/>
      <c r="K175" s="246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140</v>
      </c>
      <c r="AU175" s="254" t="s">
        <v>86</v>
      </c>
      <c r="AV175" s="14" t="s">
        <v>84</v>
      </c>
      <c r="AW175" s="14" t="s">
        <v>32</v>
      </c>
      <c r="AX175" s="14" t="s">
        <v>76</v>
      </c>
      <c r="AY175" s="254" t="s">
        <v>131</v>
      </c>
    </row>
    <row r="176" s="13" customFormat="1">
      <c r="A176" s="13"/>
      <c r="B176" s="233"/>
      <c r="C176" s="234"/>
      <c r="D176" s="235" t="s">
        <v>140</v>
      </c>
      <c r="E176" s="236" t="s">
        <v>1</v>
      </c>
      <c r="F176" s="237" t="s">
        <v>155</v>
      </c>
      <c r="G176" s="234"/>
      <c r="H176" s="238">
        <v>8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140</v>
      </c>
      <c r="AU176" s="244" t="s">
        <v>86</v>
      </c>
      <c r="AV176" s="13" t="s">
        <v>86</v>
      </c>
      <c r="AW176" s="13" t="s">
        <v>32</v>
      </c>
      <c r="AX176" s="13" t="s">
        <v>84</v>
      </c>
      <c r="AY176" s="244" t="s">
        <v>131</v>
      </c>
    </row>
    <row r="177" s="2" customFormat="1" ht="33" customHeight="1">
      <c r="A177" s="38"/>
      <c r="B177" s="39"/>
      <c r="C177" s="219" t="s">
        <v>301</v>
      </c>
      <c r="D177" s="219" t="s">
        <v>134</v>
      </c>
      <c r="E177" s="220" t="s">
        <v>1100</v>
      </c>
      <c r="F177" s="221" t="s">
        <v>1101</v>
      </c>
      <c r="G177" s="222" t="s">
        <v>287</v>
      </c>
      <c r="H177" s="223">
        <v>8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536</v>
      </c>
      <c r="AT177" s="231" t="s">
        <v>134</v>
      </c>
      <c r="AU177" s="231" t="s">
        <v>86</v>
      </c>
      <c r="AY177" s="17" t="s">
        <v>131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536</v>
      </c>
      <c r="BM177" s="231" t="s">
        <v>1369</v>
      </c>
    </row>
    <row r="178" s="14" customFormat="1">
      <c r="A178" s="14"/>
      <c r="B178" s="245"/>
      <c r="C178" s="246"/>
      <c r="D178" s="235" t="s">
        <v>140</v>
      </c>
      <c r="E178" s="247" t="s">
        <v>1</v>
      </c>
      <c r="F178" s="248" t="s">
        <v>1370</v>
      </c>
      <c r="G178" s="246"/>
      <c r="H178" s="247" t="s">
        <v>1</v>
      </c>
      <c r="I178" s="249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140</v>
      </c>
      <c r="AU178" s="254" t="s">
        <v>86</v>
      </c>
      <c r="AV178" s="14" t="s">
        <v>84</v>
      </c>
      <c r="AW178" s="14" t="s">
        <v>32</v>
      </c>
      <c r="AX178" s="14" t="s">
        <v>76</v>
      </c>
      <c r="AY178" s="254" t="s">
        <v>131</v>
      </c>
    </row>
    <row r="179" s="13" customFormat="1">
      <c r="A179" s="13"/>
      <c r="B179" s="233"/>
      <c r="C179" s="234"/>
      <c r="D179" s="235" t="s">
        <v>140</v>
      </c>
      <c r="E179" s="236" t="s">
        <v>1</v>
      </c>
      <c r="F179" s="237" t="s">
        <v>155</v>
      </c>
      <c r="G179" s="234"/>
      <c r="H179" s="238">
        <v>8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140</v>
      </c>
      <c r="AU179" s="244" t="s">
        <v>86</v>
      </c>
      <c r="AV179" s="13" t="s">
        <v>86</v>
      </c>
      <c r="AW179" s="13" t="s">
        <v>32</v>
      </c>
      <c r="AX179" s="13" t="s">
        <v>84</v>
      </c>
      <c r="AY179" s="244" t="s">
        <v>131</v>
      </c>
    </row>
    <row r="180" s="2" customFormat="1" ht="16.5" customHeight="1">
      <c r="A180" s="38"/>
      <c r="B180" s="39"/>
      <c r="C180" s="219" t="s">
        <v>305</v>
      </c>
      <c r="D180" s="219" t="s">
        <v>134</v>
      </c>
      <c r="E180" s="220" t="s">
        <v>1107</v>
      </c>
      <c r="F180" s="221" t="s">
        <v>1108</v>
      </c>
      <c r="G180" s="222" t="s">
        <v>287</v>
      </c>
      <c r="H180" s="223">
        <v>8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536</v>
      </c>
      <c r="AT180" s="231" t="s">
        <v>134</v>
      </c>
      <c r="AU180" s="231" t="s">
        <v>86</v>
      </c>
      <c r="AY180" s="17" t="s">
        <v>131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536</v>
      </c>
      <c r="BM180" s="231" t="s">
        <v>1371</v>
      </c>
    </row>
    <row r="181" s="13" customFormat="1">
      <c r="A181" s="13"/>
      <c r="B181" s="233"/>
      <c r="C181" s="234"/>
      <c r="D181" s="235" t="s">
        <v>140</v>
      </c>
      <c r="E181" s="236" t="s">
        <v>1</v>
      </c>
      <c r="F181" s="237" t="s">
        <v>155</v>
      </c>
      <c r="G181" s="234"/>
      <c r="H181" s="238">
        <v>8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140</v>
      </c>
      <c r="AU181" s="244" t="s">
        <v>86</v>
      </c>
      <c r="AV181" s="13" t="s">
        <v>86</v>
      </c>
      <c r="AW181" s="13" t="s">
        <v>32</v>
      </c>
      <c r="AX181" s="13" t="s">
        <v>84</v>
      </c>
      <c r="AY181" s="244" t="s">
        <v>131</v>
      </c>
    </row>
    <row r="182" s="2" customFormat="1" ht="37.8" customHeight="1">
      <c r="A182" s="38"/>
      <c r="B182" s="39"/>
      <c r="C182" s="269" t="s">
        <v>309</v>
      </c>
      <c r="D182" s="269" t="s">
        <v>449</v>
      </c>
      <c r="E182" s="270" t="s">
        <v>1110</v>
      </c>
      <c r="F182" s="271" t="s">
        <v>1111</v>
      </c>
      <c r="G182" s="272" t="s">
        <v>287</v>
      </c>
      <c r="H182" s="273">
        <v>8</v>
      </c>
      <c r="I182" s="274"/>
      <c r="J182" s="275">
        <f>ROUND(I182*H182,2)</f>
        <v>0</v>
      </c>
      <c r="K182" s="276"/>
      <c r="L182" s="277"/>
      <c r="M182" s="278" t="s">
        <v>1</v>
      </c>
      <c r="N182" s="279" t="s">
        <v>41</v>
      </c>
      <c r="O182" s="91"/>
      <c r="P182" s="229">
        <f>O182*H182</f>
        <v>0</v>
      </c>
      <c r="Q182" s="229">
        <v>0.062</v>
      </c>
      <c r="R182" s="229">
        <f>Q182*H182</f>
        <v>0.496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1105</v>
      </c>
      <c r="AT182" s="231" t="s">
        <v>449</v>
      </c>
      <c r="AU182" s="231" t="s">
        <v>86</v>
      </c>
      <c r="AY182" s="17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1105</v>
      </c>
      <c r="BM182" s="231" t="s">
        <v>1372</v>
      </c>
    </row>
    <row r="183" s="13" customFormat="1">
      <c r="A183" s="13"/>
      <c r="B183" s="233"/>
      <c r="C183" s="234"/>
      <c r="D183" s="235" t="s">
        <v>140</v>
      </c>
      <c r="E183" s="236" t="s">
        <v>1</v>
      </c>
      <c r="F183" s="237" t="s">
        <v>155</v>
      </c>
      <c r="G183" s="234"/>
      <c r="H183" s="238">
        <v>8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140</v>
      </c>
      <c r="AU183" s="244" t="s">
        <v>86</v>
      </c>
      <c r="AV183" s="13" t="s">
        <v>86</v>
      </c>
      <c r="AW183" s="13" t="s">
        <v>32</v>
      </c>
      <c r="AX183" s="13" t="s">
        <v>84</v>
      </c>
      <c r="AY183" s="244" t="s">
        <v>131</v>
      </c>
    </row>
    <row r="184" s="2" customFormat="1" ht="16.5" customHeight="1">
      <c r="A184" s="38"/>
      <c r="B184" s="39"/>
      <c r="C184" s="269" t="s">
        <v>313</v>
      </c>
      <c r="D184" s="269" t="s">
        <v>449</v>
      </c>
      <c r="E184" s="270" t="s">
        <v>1113</v>
      </c>
      <c r="F184" s="271" t="s">
        <v>1114</v>
      </c>
      <c r="G184" s="272" t="s">
        <v>287</v>
      </c>
      <c r="H184" s="273">
        <v>8</v>
      </c>
      <c r="I184" s="274"/>
      <c r="J184" s="275">
        <f>ROUND(I184*H184,2)</f>
        <v>0</v>
      </c>
      <c r="K184" s="276"/>
      <c r="L184" s="277"/>
      <c r="M184" s="278" t="s">
        <v>1</v>
      </c>
      <c r="N184" s="279" t="s">
        <v>41</v>
      </c>
      <c r="O184" s="91"/>
      <c r="P184" s="229">
        <f>O184*H184</f>
        <v>0</v>
      </c>
      <c r="Q184" s="229">
        <v>0.0012999999999999999</v>
      </c>
      <c r="R184" s="229">
        <f>Q184*H184</f>
        <v>0.0104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1105</v>
      </c>
      <c r="AT184" s="231" t="s">
        <v>449</v>
      </c>
      <c r="AU184" s="231" t="s">
        <v>86</v>
      </c>
      <c r="AY184" s="17" t="s">
        <v>131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1105</v>
      </c>
      <c r="BM184" s="231" t="s">
        <v>1373</v>
      </c>
    </row>
    <row r="185" s="13" customFormat="1">
      <c r="A185" s="13"/>
      <c r="B185" s="233"/>
      <c r="C185" s="234"/>
      <c r="D185" s="235" t="s">
        <v>140</v>
      </c>
      <c r="E185" s="236" t="s">
        <v>1</v>
      </c>
      <c r="F185" s="237" t="s">
        <v>155</v>
      </c>
      <c r="G185" s="234"/>
      <c r="H185" s="238">
        <v>8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140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131</v>
      </c>
    </row>
    <row r="186" s="2" customFormat="1" ht="24.15" customHeight="1">
      <c r="A186" s="38"/>
      <c r="B186" s="39"/>
      <c r="C186" s="219" t="s">
        <v>318</v>
      </c>
      <c r="D186" s="219" t="s">
        <v>134</v>
      </c>
      <c r="E186" s="220" t="s">
        <v>1116</v>
      </c>
      <c r="F186" s="221" t="s">
        <v>1117</v>
      </c>
      <c r="G186" s="222" t="s">
        <v>287</v>
      </c>
      <c r="H186" s="223">
        <v>8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536</v>
      </c>
      <c r="AT186" s="231" t="s">
        <v>134</v>
      </c>
      <c r="AU186" s="231" t="s">
        <v>86</v>
      </c>
      <c r="AY186" s="17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536</v>
      </c>
      <c r="BM186" s="231" t="s">
        <v>1374</v>
      </c>
    </row>
    <row r="187" s="13" customFormat="1">
      <c r="A187" s="13"/>
      <c r="B187" s="233"/>
      <c r="C187" s="234"/>
      <c r="D187" s="235" t="s">
        <v>140</v>
      </c>
      <c r="E187" s="236" t="s">
        <v>1</v>
      </c>
      <c r="F187" s="237" t="s">
        <v>155</v>
      </c>
      <c r="G187" s="234"/>
      <c r="H187" s="238">
        <v>8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140</v>
      </c>
      <c r="AU187" s="244" t="s">
        <v>86</v>
      </c>
      <c r="AV187" s="13" t="s">
        <v>86</v>
      </c>
      <c r="AW187" s="13" t="s">
        <v>32</v>
      </c>
      <c r="AX187" s="13" t="s">
        <v>84</v>
      </c>
      <c r="AY187" s="244" t="s">
        <v>131</v>
      </c>
    </row>
    <row r="188" s="2" customFormat="1" ht="16.5" customHeight="1">
      <c r="A188" s="38"/>
      <c r="B188" s="39"/>
      <c r="C188" s="269" t="s">
        <v>322</v>
      </c>
      <c r="D188" s="269" t="s">
        <v>449</v>
      </c>
      <c r="E188" s="270" t="s">
        <v>1119</v>
      </c>
      <c r="F188" s="271" t="s">
        <v>1120</v>
      </c>
      <c r="G188" s="272" t="s">
        <v>287</v>
      </c>
      <c r="H188" s="273">
        <v>8</v>
      </c>
      <c r="I188" s="274"/>
      <c r="J188" s="275">
        <f>ROUND(I188*H188,2)</f>
        <v>0</v>
      </c>
      <c r="K188" s="276"/>
      <c r="L188" s="277"/>
      <c r="M188" s="278" t="s">
        <v>1</v>
      </c>
      <c r="N188" s="279" t="s">
        <v>41</v>
      </c>
      <c r="O188" s="91"/>
      <c r="P188" s="229">
        <f>O188*H188</f>
        <v>0</v>
      </c>
      <c r="Q188" s="229">
        <v>0.00059999999999999995</v>
      </c>
      <c r="R188" s="229">
        <f>Q188*H188</f>
        <v>0.0047999999999999996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1105</v>
      </c>
      <c r="AT188" s="231" t="s">
        <v>449</v>
      </c>
      <c r="AU188" s="231" t="s">
        <v>86</v>
      </c>
      <c r="AY188" s="17" t="s">
        <v>131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1105</v>
      </c>
      <c r="BM188" s="231" t="s">
        <v>1375</v>
      </c>
    </row>
    <row r="189" s="13" customFormat="1">
      <c r="A189" s="13"/>
      <c r="B189" s="233"/>
      <c r="C189" s="234"/>
      <c r="D189" s="235" t="s">
        <v>140</v>
      </c>
      <c r="E189" s="236" t="s">
        <v>1</v>
      </c>
      <c r="F189" s="237" t="s">
        <v>155</v>
      </c>
      <c r="G189" s="234"/>
      <c r="H189" s="238">
        <v>8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140</v>
      </c>
      <c r="AU189" s="244" t="s">
        <v>86</v>
      </c>
      <c r="AV189" s="13" t="s">
        <v>86</v>
      </c>
      <c r="AW189" s="13" t="s">
        <v>32</v>
      </c>
      <c r="AX189" s="13" t="s">
        <v>84</v>
      </c>
      <c r="AY189" s="244" t="s">
        <v>131</v>
      </c>
    </row>
    <row r="190" s="2" customFormat="1" ht="49.05" customHeight="1">
      <c r="A190" s="38"/>
      <c r="B190" s="39"/>
      <c r="C190" s="219" t="s">
        <v>7</v>
      </c>
      <c r="D190" s="219" t="s">
        <v>134</v>
      </c>
      <c r="E190" s="220" t="s">
        <v>1122</v>
      </c>
      <c r="F190" s="221" t="s">
        <v>1123</v>
      </c>
      <c r="G190" s="222" t="s">
        <v>383</v>
      </c>
      <c r="H190" s="223">
        <v>263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536</v>
      </c>
      <c r="AT190" s="231" t="s">
        <v>134</v>
      </c>
      <c r="AU190" s="231" t="s">
        <v>86</v>
      </c>
      <c r="AY190" s="17" t="s">
        <v>131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536</v>
      </c>
      <c r="BM190" s="231" t="s">
        <v>1376</v>
      </c>
    </row>
    <row r="191" s="14" customFormat="1">
      <c r="A191" s="14"/>
      <c r="B191" s="245"/>
      <c r="C191" s="246"/>
      <c r="D191" s="235" t="s">
        <v>140</v>
      </c>
      <c r="E191" s="247" t="s">
        <v>1</v>
      </c>
      <c r="F191" s="248" t="s">
        <v>1125</v>
      </c>
      <c r="G191" s="246"/>
      <c r="H191" s="247" t="s">
        <v>1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140</v>
      </c>
      <c r="AU191" s="254" t="s">
        <v>86</v>
      </c>
      <c r="AV191" s="14" t="s">
        <v>84</v>
      </c>
      <c r="AW191" s="14" t="s">
        <v>32</v>
      </c>
      <c r="AX191" s="14" t="s">
        <v>76</v>
      </c>
      <c r="AY191" s="254" t="s">
        <v>131</v>
      </c>
    </row>
    <row r="192" s="13" customFormat="1">
      <c r="A192" s="13"/>
      <c r="B192" s="233"/>
      <c r="C192" s="234"/>
      <c r="D192" s="235" t="s">
        <v>140</v>
      </c>
      <c r="E192" s="236" t="s">
        <v>1</v>
      </c>
      <c r="F192" s="237" t="s">
        <v>1377</v>
      </c>
      <c r="G192" s="234"/>
      <c r="H192" s="238">
        <v>263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140</v>
      </c>
      <c r="AU192" s="244" t="s">
        <v>86</v>
      </c>
      <c r="AV192" s="13" t="s">
        <v>86</v>
      </c>
      <c r="AW192" s="13" t="s">
        <v>32</v>
      </c>
      <c r="AX192" s="13" t="s">
        <v>84</v>
      </c>
      <c r="AY192" s="244" t="s">
        <v>131</v>
      </c>
    </row>
    <row r="193" s="2" customFormat="1" ht="16.5" customHeight="1">
      <c r="A193" s="38"/>
      <c r="B193" s="39"/>
      <c r="C193" s="269" t="s">
        <v>330</v>
      </c>
      <c r="D193" s="269" t="s">
        <v>449</v>
      </c>
      <c r="E193" s="270" t="s">
        <v>1127</v>
      </c>
      <c r="F193" s="271" t="s">
        <v>1128</v>
      </c>
      <c r="G193" s="272" t="s">
        <v>452</v>
      </c>
      <c r="H193" s="273">
        <v>317.57299999999998</v>
      </c>
      <c r="I193" s="274"/>
      <c r="J193" s="275">
        <f>ROUND(I193*H193,2)</f>
        <v>0</v>
      </c>
      <c r="K193" s="276"/>
      <c r="L193" s="277"/>
      <c r="M193" s="278" t="s">
        <v>1</v>
      </c>
      <c r="N193" s="279" t="s">
        <v>41</v>
      </c>
      <c r="O193" s="91"/>
      <c r="P193" s="229">
        <f>O193*H193</f>
        <v>0</v>
      </c>
      <c r="Q193" s="229">
        <v>0.001</v>
      </c>
      <c r="R193" s="229">
        <f>Q193*H193</f>
        <v>0.31757299999999999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1105</v>
      </c>
      <c r="AT193" s="231" t="s">
        <v>449</v>
      </c>
      <c r="AU193" s="231" t="s">
        <v>86</v>
      </c>
      <c r="AY193" s="17" t="s">
        <v>131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1105</v>
      </c>
      <c r="BM193" s="231" t="s">
        <v>1378</v>
      </c>
    </row>
    <row r="194" s="13" customFormat="1">
      <c r="A194" s="13"/>
      <c r="B194" s="233"/>
      <c r="C194" s="234"/>
      <c r="D194" s="235" t="s">
        <v>140</v>
      </c>
      <c r="E194" s="236" t="s">
        <v>1</v>
      </c>
      <c r="F194" s="237" t="s">
        <v>1379</v>
      </c>
      <c r="G194" s="234"/>
      <c r="H194" s="238">
        <v>276.14999999999998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140</v>
      </c>
      <c r="AU194" s="244" t="s">
        <v>86</v>
      </c>
      <c r="AV194" s="13" t="s">
        <v>86</v>
      </c>
      <c r="AW194" s="13" t="s">
        <v>32</v>
      </c>
      <c r="AX194" s="13" t="s">
        <v>84</v>
      </c>
      <c r="AY194" s="244" t="s">
        <v>131</v>
      </c>
    </row>
    <row r="195" s="13" customFormat="1">
      <c r="A195" s="13"/>
      <c r="B195" s="233"/>
      <c r="C195" s="234"/>
      <c r="D195" s="235" t="s">
        <v>140</v>
      </c>
      <c r="E195" s="234"/>
      <c r="F195" s="237" t="s">
        <v>1380</v>
      </c>
      <c r="G195" s="234"/>
      <c r="H195" s="238">
        <v>317.57299999999998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140</v>
      </c>
      <c r="AU195" s="244" t="s">
        <v>86</v>
      </c>
      <c r="AV195" s="13" t="s">
        <v>86</v>
      </c>
      <c r="AW195" s="13" t="s">
        <v>4</v>
      </c>
      <c r="AX195" s="13" t="s">
        <v>84</v>
      </c>
      <c r="AY195" s="244" t="s">
        <v>131</v>
      </c>
    </row>
    <row r="196" s="2" customFormat="1" ht="37.8" customHeight="1">
      <c r="A196" s="38"/>
      <c r="B196" s="39"/>
      <c r="C196" s="219" t="s">
        <v>334</v>
      </c>
      <c r="D196" s="219" t="s">
        <v>134</v>
      </c>
      <c r="E196" s="220" t="s">
        <v>1132</v>
      </c>
      <c r="F196" s="221" t="s">
        <v>1133</v>
      </c>
      <c r="G196" s="222" t="s">
        <v>383</v>
      </c>
      <c r="H196" s="223">
        <v>12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536</v>
      </c>
      <c r="AT196" s="231" t="s">
        <v>134</v>
      </c>
      <c r="AU196" s="231" t="s">
        <v>86</v>
      </c>
      <c r="AY196" s="17" t="s">
        <v>131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536</v>
      </c>
      <c r="BM196" s="231" t="s">
        <v>1381</v>
      </c>
    </row>
    <row r="197" s="13" customFormat="1">
      <c r="A197" s="13"/>
      <c r="B197" s="233"/>
      <c r="C197" s="234"/>
      <c r="D197" s="235" t="s">
        <v>140</v>
      </c>
      <c r="E197" s="236" t="s">
        <v>1</v>
      </c>
      <c r="F197" s="237" t="s">
        <v>1382</v>
      </c>
      <c r="G197" s="234"/>
      <c r="H197" s="238">
        <v>12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140</v>
      </c>
      <c r="AU197" s="244" t="s">
        <v>86</v>
      </c>
      <c r="AV197" s="13" t="s">
        <v>86</v>
      </c>
      <c r="AW197" s="13" t="s">
        <v>32</v>
      </c>
      <c r="AX197" s="13" t="s">
        <v>84</v>
      </c>
      <c r="AY197" s="244" t="s">
        <v>131</v>
      </c>
    </row>
    <row r="198" s="2" customFormat="1" ht="16.5" customHeight="1">
      <c r="A198" s="38"/>
      <c r="B198" s="39"/>
      <c r="C198" s="269" t="s">
        <v>338</v>
      </c>
      <c r="D198" s="269" t="s">
        <v>449</v>
      </c>
      <c r="E198" s="270" t="s">
        <v>1136</v>
      </c>
      <c r="F198" s="271" t="s">
        <v>1137</v>
      </c>
      <c r="G198" s="272" t="s">
        <v>452</v>
      </c>
      <c r="H198" s="273">
        <v>8.5559999999999992</v>
      </c>
      <c r="I198" s="274"/>
      <c r="J198" s="275">
        <f>ROUND(I198*H198,2)</f>
        <v>0</v>
      </c>
      <c r="K198" s="276"/>
      <c r="L198" s="277"/>
      <c r="M198" s="278" t="s">
        <v>1</v>
      </c>
      <c r="N198" s="279" t="s">
        <v>41</v>
      </c>
      <c r="O198" s="91"/>
      <c r="P198" s="229">
        <f>O198*H198</f>
        <v>0</v>
      </c>
      <c r="Q198" s="229">
        <v>0.001</v>
      </c>
      <c r="R198" s="229">
        <f>Q198*H198</f>
        <v>0.0085559999999999994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1105</v>
      </c>
      <c r="AT198" s="231" t="s">
        <v>449</v>
      </c>
      <c r="AU198" s="231" t="s">
        <v>86</v>
      </c>
      <c r="AY198" s="17" t="s">
        <v>131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1105</v>
      </c>
      <c r="BM198" s="231" t="s">
        <v>1383</v>
      </c>
    </row>
    <row r="199" s="13" customFormat="1">
      <c r="A199" s="13"/>
      <c r="B199" s="233"/>
      <c r="C199" s="234"/>
      <c r="D199" s="235" t="s">
        <v>140</v>
      </c>
      <c r="E199" s="236" t="s">
        <v>1</v>
      </c>
      <c r="F199" s="237" t="s">
        <v>1384</v>
      </c>
      <c r="G199" s="234"/>
      <c r="H199" s="238">
        <v>7.4400000000000004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140</v>
      </c>
      <c r="AU199" s="244" t="s">
        <v>86</v>
      </c>
      <c r="AV199" s="13" t="s">
        <v>86</v>
      </c>
      <c r="AW199" s="13" t="s">
        <v>32</v>
      </c>
      <c r="AX199" s="13" t="s">
        <v>84</v>
      </c>
      <c r="AY199" s="244" t="s">
        <v>131</v>
      </c>
    </row>
    <row r="200" s="13" customFormat="1">
      <c r="A200" s="13"/>
      <c r="B200" s="233"/>
      <c r="C200" s="234"/>
      <c r="D200" s="235" t="s">
        <v>140</v>
      </c>
      <c r="E200" s="234"/>
      <c r="F200" s="237" t="s">
        <v>1385</v>
      </c>
      <c r="G200" s="234"/>
      <c r="H200" s="238">
        <v>8.5559999999999992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140</v>
      </c>
      <c r="AU200" s="244" t="s">
        <v>86</v>
      </c>
      <c r="AV200" s="13" t="s">
        <v>86</v>
      </c>
      <c r="AW200" s="13" t="s">
        <v>4</v>
      </c>
      <c r="AX200" s="13" t="s">
        <v>84</v>
      </c>
      <c r="AY200" s="244" t="s">
        <v>131</v>
      </c>
    </row>
    <row r="201" s="2" customFormat="1" ht="16.5" customHeight="1">
      <c r="A201" s="38"/>
      <c r="B201" s="39"/>
      <c r="C201" s="219" t="s">
        <v>342</v>
      </c>
      <c r="D201" s="219" t="s">
        <v>134</v>
      </c>
      <c r="E201" s="220" t="s">
        <v>1141</v>
      </c>
      <c r="F201" s="221" t="s">
        <v>1142</v>
      </c>
      <c r="G201" s="222" t="s">
        <v>287</v>
      </c>
      <c r="H201" s="223">
        <v>8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536</v>
      </c>
      <c r="AT201" s="231" t="s">
        <v>134</v>
      </c>
      <c r="AU201" s="231" t="s">
        <v>86</v>
      </c>
      <c r="AY201" s="17" t="s">
        <v>131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536</v>
      </c>
      <c r="BM201" s="231" t="s">
        <v>1386</v>
      </c>
    </row>
    <row r="202" s="13" customFormat="1">
      <c r="A202" s="13"/>
      <c r="B202" s="233"/>
      <c r="C202" s="234"/>
      <c r="D202" s="235" t="s">
        <v>140</v>
      </c>
      <c r="E202" s="236" t="s">
        <v>1</v>
      </c>
      <c r="F202" s="237" t="s">
        <v>155</v>
      </c>
      <c r="G202" s="234"/>
      <c r="H202" s="238">
        <v>8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140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131</v>
      </c>
    </row>
    <row r="203" s="2" customFormat="1" ht="16.5" customHeight="1">
      <c r="A203" s="38"/>
      <c r="B203" s="39"/>
      <c r="C203" s="269" t="s">
        <v>346</v>
      </c>
      <c r="D203" s="269" t="s">
        <v>449</v>
      </c>
      <c r="E203" s="270" t="s">
        <v>1144</v>
      </c>
      <c r="F203" s="271" t="s">
        <v>1145</v>
      </c>
      <c r="G203" s="272" t="s">
        <v>287</v>
      </c>
      <c r="H203" s="273">
        <v>8</v>
      </c>
      <c r="I203" s="274"/>
      <c r="J203" s="275">
        <f>ROUND(I203*H203,2)</f>
        <v>0</v>
      </c>
      <c r="K203" s="276"/>
      <c r="L203" s="277"/>
      <c r="M203" s="278" t="s">
        <v>1</v>
      </c>
      <c r="N203" s="279" t="s">
        <v>41</v>
      </c>
      <c r="O203" s="91"/>
      <c r="P203" s="229">
        <f>O203*H203</f>
        <v>0</v>
      </c>
      <c r="Q203" s="229">
        <v>0.00012999999999999999</v>
      </c>
      <c r="R203" s="229">
        <f>Q203*H203</f>
        <v>0.0010399999999999999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1105</v>
      </c>
      <c r="AT203" s="231" t="s">
        <v>449</v>
      </c>
      <c r="AU203" s="231" t="s">
        <v>86</v>
      </c>
      <c r="AY203" s="17" t="s">
        <v>131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1105</v>
      </c>
      <c r="BM203" s="231" t="s">
        <v>1387</v>
      </c>
    </row>
    <row r="204" s="13" customFormat="1">
      <c r="A204" s="13"/>
      <c r="B204" s="233"/>
      <c r="C204" s="234"/>
      <c r="D204" s="235" t="s">
        <v>140</v>
      </c>
      <c r="E204" s="236" t="s">
        <v>1</v>
      </c>
      <c r="F204" s="237" t="s">
        <v>155</v>
      </c>
      <c r="G204" s="234"/>
      <c r="H204" s="238">
        <v>8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140</v>
      </c>
      <c r="AU204" s="244" t="s">
        <v>86</v>
      </c>
      <c r="AV204" s="13" t="s">
        <v>86</v>
      </c>
      <c r="AW204" s="13" t="s">
        <v>32</v>
      </c>
      <c r="AX204" s="13" t="s">
        <v>84</v>
      </c>
      <c r="AY204" s="244" t="s">
        <v>131</v>
      </c>
    </row>
    <row r="205" s="2" customFormat="1" ht="21.75" customHeight="1">
      <c r="A205" s="38"/>
      <c r="B205" s="39"/>
      <c r="C205" s="219" t="s">
        <v>351</v>
      </c>
      <c r="D205" s="219" t="s">
        <v>134</v>
      </c>
      <c r="E205" s="220" t="s">
        <v>1147</v>
      </c>
      <c r="F205" s="221" t="s">
        <v>1148</v>
      </c>
      <c r="G205" s="222" t="s">
        <v>287</v>
      </c>
      <c r="H205" s="223">
        <v>8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536</v>
      </c>
      <c r="AT205" s="231" t="s">
        <v>134</v>
      </c>
      <c r="AU205" s="231" t="s">
        <v>86</v>
      </c>
      <c r="AY205" s="17" t="s">
        <v>131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536</v>
      </c>
      <c r="BM205" s="231" t="s">
        <v>1388</v>
      </c>
    </row>
    <row r="206" s="13" customFormat="1">
      <c r="A206" s="13"/>
      <c r="B206" s="233"/>
      <c r="C206" s="234"/>
      <c r="D206" s="235" t="s">
        <v>140</v>
      </c>
      <c r="E206" s="236" t="s">
        <v>1</v>
      </c>
      <c r="F206" s="237" t="s">
        <v>155</v>
      </c>
      <c r="G206" s="234"/>
      <c r="H206" s="238">
        <v>8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140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131</v>
      </c>
    </row>
    <row r="207" s="2" customFormat="1" ht="24.15" customHeight="1">
      <c r="A207" s="38"/>
      <c r="B207" s="39"/>
      <c r="C207" s="269" t="s">
        <v>284</v>
      </c>
      <c r="D207" s="269" t="s">
        <v>449</v>
      </c>
      <c r="E207" s="270" t="s">
        <v>1150</v>
      </c>
      <c r="F207" s="271" t="s">
        <v>1151</v>
      </c>
      <c r="G207" s="272" t="s">
        <v>287</v>
      </c>
      <c r="H207" s="273">
        <v>8</v>
      </c>
      <c r="I207" s="274"/>
      <c r="J207" s="275">
        <f>ROUND(I207*H207,2)</f>
        <v>0</v>
      </c>
      <c r="K207" s="276"/>
      <c r="L207" s="277"/>
      <c r="M207" s="278" t="s">
        <v>1</v>
      </c>
      <c r="N207" s="279" t="s">
        <v>41</v>
      </c>
      <c r="O207" s="91"/>
      <c r="P207" s="229">
        <f>O207*H207</f>
        <v>0</v>
      </c>
      <c r="Q207" s="229">
        <v>0.00014999999999999999</v>
      </c>
      <c r="R207" s="229">
        <f>Q207*H207</f>
        <v>0.0011999999999999999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1105</v>
      </c>
      <c r="AT207" s="231" t="s">
        <v>449</v>
      </c>
      <c r="AU207" s="231" t="s">
        <v>86</v>
      </c>
      <c r="AY207" s="17" t="s">
        <v>131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1105</v>
      </c>
      <c r="BM207" s="231" t="s">
        <v>1389</v>
      </c>
    </row>
    <row r="208" s="13" customFormat="1">
      <c r="A208" s="13"/>
      <c r="B208" s="233"/>
      <c r="C208" s="234"/>
      <c r="D208" s="235" t="s">
        <v>140</v>
      </c>
      <c r="E208" s="236" t="s">
        <v>1</v>
      </c>
      <c r="F208" s="237" t="s">
        <v>155</v>
      </c>
      <c r="G208" s="234"/>
      <c r="H208" s="238">
        <v>8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140</v>
      </c>
      <c r="AU208" s="244" t="s">
        <v>86</v>
      </c>
      <c r="AV208" s="13" t="s">
        <v>86</v>
      </c>
      <c r="AW208" s="13" t="s">
        <v>32</v>
      </c>
      <c r="AX208" s="13" t="s">
        <v>84</v>
      </c>
      <c r="AY208" s="244" t="s">
        <v>131</v>
      </c>
    </row>
    <row r="209" s="12" customFormat="1" ht="22.8" customHeight="1">
      <c r="A209" s="12"/>
      <c r="B209" s="203"/>
      <c r="C209" s="204"/>
      <c r="D209" s="205" t="s">
        <v>75</v>
      </c>
      <c r="E209" s="217" t="s">
        <v>1153</v>
      </c>
      <c r="F209" s="217" t="s">
        <v>1154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SUM(P210:P317)</f>
        <v>0</v>
      </c>
      <c r="Q209" s="211"/>
      <c r="R209" s="212">
        <f>SUM(R210:R317)</f>
        <v>99.045398159999991</v>
      </c>
      <c r="S209" s="211"/>
      <c r="T209" s="213">
        <f>SUM(T210:T317)</f>
        <v>3.6404999999999998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141</v>
      </c>
      <c r="AT209" s="215" t="s">
        <v>75</v>
      </c>
      <c r="AU209" s="215" t="s">
        <v>84</v>
      </c>
      <c r="AY209" s="214" t="s">
        <v>131</v>
      </c>
      <c r="BK209" s="216">
        <f>SUM(BK210:BK317)</f>
        <v>0</v>
      </c>
    </row>
    <row r="210" s="2" customFormat="1" ht="24.15" customHeight="1">
      <c r="A210" s="38"/>
      <c r="B210" s="39"/>
      <c r="C210" s="219" t="s">
        <v>359</v>
      </c>
      <c r="D210" s="219" t="s">
        <v>134</v>
      </c>
      <c r="E210" s="220" t="s">
        <v>1155</v>
      </c>
      <c r="F210" s="221" t="s">
        <v>1156</v>
      </c>
      <c r="G210" s="222" t="s">
        <v>1157</v>
      </c>
      <c r="H210" s="223">
        <v>0.26200000000000001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0.0088000000000000005</v>
      </c>
      <c r="R210" s="229">
        <f>Q210*H210</f>
        <v>0.0023056000000000001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536</v>
      </c>
      <c r="AT210" s="231" t="s">
        <v>134</v>
      </c>
      <c r="AU210" s="231" t="s">
        <v>86</v>
      </c>
      <c r="AY210" s="17" t="s">
        <v>131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536</v>
      </c>
      <c r="BM210" s="231" t="s">
        <v>1390</v>
      </c>
    </row>
    <row r="211" s="13" customFormat="1">
      <c r="A211" s="13"/>
      <c r="B211" s="233"/>
      <c r="C211" s="234"/>
      <c r="D211" s="235" t="s">
        <v>140</v>
      </c>
      <c r="E211" s="236" t="s">
        <v>1</v>
      </c>
      <c r="F211" s="237" t="s">
        <v>1391</v>
      </c>
      <c r="G211" s="234"/>
      <c r="H211" s="238">
        <v>0.26200000000000001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140</v>
      </c>
      <c r="AU211" s="244" t="s">
        <v>86</v>
      </c>
      <c r="AV211" s="13" t="s">
        <v>86</v>
      </c>
      <c r="AW211" s="13" t="s">
        <v>32</v>
      </c>
      <c r="AX211" s="13" t="s">
        <v>84</v>
      </c>
      <c r="AY211" s="244" t="s">
        <v>131</v>
      </c>
    </row>
    <row r="212" s="2" customFormat="1" ht="66.75" customHeight="1">
      <c r="A212" s="38"/>
      <c r="B212" s="39"/>
      <c r="C212" s="219" t="s">
        <v>363</v>
      </c>
      <c r="D212" s="219" t="s">
        <v>134</v>
      </c>
      <c r="E212" s="220" t="s">
        <v>1160</v>
      </c>
      <c r="F212" s="221" t="s">
        <v>1161</v>
      </c>
      <c r="G212" s="222" t="s">
        <v>383</v>
      </c>
      <c r="H212" s="223">
        <v>251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536</v>
      </c>
      <c r="AT212" s="231" t="s">
        <v>134</v>
      </c>
      <c r="AU212" s="231" t="s">
        <v>86</v>
      </c>
      <c r="AY212" s="17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536</v>
      </c>
      <c r="BM212" s="231" t="s">
        <v>1392</v>
      </c>
    </row>
    <row r="213" s="13" customFormat="1">
      <c r="A213" s="13"/>
      <c r="B213" s="233"/>
      <c r="C213" s="234"/>
      <c r="D213" s="235" t="s">
        <v>140</v>
      </c>
      <c r="E213" s="236" t="s">
        <v>1</v>
      </c>
      <c r="F213" s="237" t="s">
        <v>1393</v>
      </c>
      <c r="G213" s="234"/>
      <c r="H213" s="238">
        <v>251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140</v>
      </c>
      <c r="AU213" s="244" t="s">
        <v>86</v>
      </c>
      <c r="AV213" s="13" t="s">
        <v>86</v>
      </c>
      <c r="AW213" s="13" t="s">
        <v>32</v>
      </c>
      <c r="AX213" s="13" t="s">
        <v>84</v>
      </c>
      <c r="AY213" s="244" t="s">
        <v>131</v>
      </c>
    </row>
    <row r="214" s="2" customFormat="1" ht="66.75" customHeight="1">
      <c r="A214" s="38"/>
      <c r="B214" s="39"/>
      <c r="C214" s="219" t="s">
        <v>367</v>
      </c>
      <c r="D214" s="219" t="s">
        <v>134</v>
      </c>
      <c r="E214" s="220" t="s">
        <v>1164</v>
      </c>
      <c r="F214" s="221" t="s">
        <v>1165</v>
      </c>
      <c r="G214" s="222" t="s">
        <v>383</v>
      </c>
      <c r="H214" s="223">
        <v>11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536</v>
      </c>
      <c r="AT214" s="231" t="s">
        <v>134</v>
      </c>
      <c r="AU214" s="231" t="s">
        <v>86</v>
      </c>
      <c r="AY214" s="17" t="s">
        <v>131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536</v>
      </c>
      <c r="BM214" s="231" t="s">
        <v>1394</v>
      </c>
    </row>
    <row r="215" s="13" customFormat="1">
      <c r="A215" s="13"/>
      <c r="B215" s="233"/>
      <c r="C215" s="234"/>
      <c r="D215" s="235" t="s">
        <v>140</v>
      </c>
      <c r="E215" s="236" t="s">
        <v>1</v>
      </c>
      <c r="F215" s="237" t="s">
        <v>1352</v>
      </c>
      <c r="G215" s="234"/>
      <c r="H215" s="238">
        <v>11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140</v>
      </c>
      <c r="AU215" s="244" t="s">
        <v>86</v>
      </c>
      <c r="AV215" s="13" t="s">
        <v>86</v>
      </c>
      <c r="AW215" s="13" t="s">
        <v>32</v>
      </c>
      <c r="AX215" s="13" t="s">
        <v>84</v>
      </c>
      <c r="AY215" s="244" t="s">
        <v>131</v>
      </c>
    </row>
    <row r="216" s="2" customFormat="1" ht="44.25" customHeight="1">
      <c r="A216" s="38"/>
      <c r="B216" s="39"/>
      <c r="C216" s="219" t="s">
        <v>372</v>
      </c>
      <c r="D216" s="219" t="s">
        <v>134</v>
      </c>
      <c r="E216" s="220" t="s">
        <v>1168</v>
      </c>
      <c r="F216" s="221" t="s">
        <v>1169</v>
      </c>
      <c r="G216" s="222" t="s">
        <v>237</v>
      </c>
      <c r="H216" s="223">
        <v>22.628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536</v>
      </c>
      <c r="AT216" s="231" t="s">
        <v>134</v>
      </c>
      <c r="AU216" s="231" t="s">
        <v>86</v>
      </c>
      <c r="AY216" s="17" t="s">
        <v>131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536</v>
      </c>
      <c r="BM216" s="231" t="s">
        <v>1395</v>
      </c>
    </row>
    <row r="217" s="14" customFormat="1">
      <c r="A217" s="14"/>
      <c r="B217" s="245"/>
      <c r="C217" s="246"/>
      <c r="D217" s="235" t="s">
        <v>140</v>
      </c>
      <c r="E217" s="247" t="s">
        <v>1</v>
      </c>
      <c r="F217" s="248" t="s">
        <v>277</v>
      </c>
      <c r="G217" s="246"/>
      <c r="H217" s="247" t="s">
        <v>1</v>
      </c>
      <c r="I217" s="249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140</v>
      </c>
      <c r="AU217" s="254" t="s">
        <v>86</v>
      </c>
      <c r="AV217" s="14" t="s">
        <v>84</v>
      </c>
      <c r="AW217" s="14" t="s">
        <v>32</v>
      </c>
      <c r="AX217" s="14" t="s">
        <v>76</v>
      </c>
      <c r="AY217" s="254" t="s">
        <v>131</v>
      </c>
    </row>
    <row r="218" s="13" customFormat="1">
      <c r="A218" s="13"/>
      <c r="B218" s="233"/>
      <c r="C218" s="234"/>
      <c r="D218" s="235" t="s">
        <v>140</v>
      </c>
      <c r="E218" s="236" t="s">
        <v>1</v>
      </c>
      <c r="F218" s="237" t="s">
        <v>1396</v>
      </c>
      <c r="G218" s="234"/>
      <c r="H218" s="238">
        <v>19.777999999999999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140</v>
      </c>
      <c r="AU218" s="244" t="s">
        <v>86</v>
      </c>
      <c r="AV218" s="13" t="s">
        <v>86</v>
      </c>
      <c r="AW218" s="13" t="s">
        <v>32</v>
      </c>
      <c r="AX218" s="13" t="s">
        <v>76</v>
      </c>
      <c r="AY218" s="244" t="s">
        <v>131</v>
      </c>
    </row>
    <row r="219" s="13" customFormat="1">
      <c r="A219" s="13"/>
      <c r="B219" s="233"/>
      <c r="C219" s="234"/>
      <c r="D219" s="235" t="s">
        <v>140</v>
      </c>
      <c r="E219" s="236" t="s">
        <v>1</v>
      </c>
      <c r="F219" s="237" t="s">
        <v>1397</v>
      </c>
      <c r="G219" s="234"/>
      <c r="H219" s="238">
        <v>2.8500000000000001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140</v>
      </c>
      <c r="AU219" s="244" t="s">
        <v>86</v>
      </c>
      <c r="AV219" s="13" t="s">
        <v>86</v>
      </c>
      <c r="AW219" s="13" t="s">
        <v>32</v>
      </c>
      <c r="AX219" s="13" t="s">
        <v>76</v>
      </c>
      <c r="AY219" s="244" t="s">
        <v>131</v>
      </c>
    </row>
    <row r="220" s="15" customFormat="1">
      <c r="A220" s="15"/>
      <c r="B220" s="258"/>
      <c r="C220" s="259"/>
      <c r="D220" s="235" t="s">
        <v>140</v>
      </c>
      <c r="E220" s="260" t="s">
        <v>1</v>
      </c>
      <c r="F220" s="261" t="s">
        <v>246</v>
      </c>
      <c r="G220" s="259"/>
      <c r="H220" s="262">
        <v>22.628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140</v>
      </c>
      <c r="AU220" s="268" t="s">
        <v>86</v>
      </c>
      <c r="AV220" s="15" t="s">
        <v>146</v>
      </c>
      <c r="AW220" s="15" t="s">
        <v>32</v>
      </c>
      <c r="AX220" s="15" t="s">
        <v>84</v>
      </c>
      <c r="AY220" s="268" t="s">
        <v>131</v>
      </c>
    </row>
    <row r="221" s="2" customFormat="1" ht="55.5" customHeight="1">
      <c r="A221" s="38"/>
      <c r="B221" s="39"/>
      <c r="C221" s="219" t="s">
        <v>380</v>
      </c>
      <c r="D221" s="219" t="s">
        <v>134</v>
      </c>
      <c r="E221" s="220" t="s">
        <v>1173</v>
      </c>
      <c r="F221" s="221" t="s">
        <v>1174</v>
      </c>
      <c r="G221" s="222" t="s">
        <v>237</v>
      </c>
      <c r="H221" s="223">
        <v>158.39599999999999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536</v>
      </c>
      <c r="AT221" s="231" t="s">
        <v>134</v>
      </c>
      <c r="AU221" s="231" t="s">
        <v>86</v>
      </c>
      <c r="AY221" s="17" t="s">
        <v>131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536</v>
      </c>
      <c r="BM221" s="231" t="s">
        <v>1398</v>
      </c>
    </row>
    <row r="222" s="14" customFormat="1">
      <c r="A222" s="14"/>
      <c r="B222" s="245"/>
      <c r="C222" s="246"/>
      <c r="D222" s="235" t="s">
        <v>140</v>
      </c>
      <c r="E222" s="247" t="s">
        <v>1</v>
      </c>
      <c r="F222" s="248" t="s">
        <v>1176</v>
      </c>
      <c r="G222" s="246"/>
      <c r="H222" s="247" t="s">
        <v>1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140</v>
      </c>
      <c r="AU222" s="254" t="s">
        <v>86</v>
      </c>
      <c r="AV222" s="14" t="s">
        <v>84</v>
      </c>
      <c r="AW222" s="14" t="s">
        <v>32</v>
      </c>
      <c r="AX222" s="14" t="s">
        <v>76</v>
      </c>
      <c r="AY222" s="254" t="s">
        <v>131</v>
      </c>
    </row>
    <row r="223" s="13" customFormat="1">
      <c r="A223" s="13"/>
      <c r="B223" s="233"/>
      <c r="C223" s="234"/>
      <c r="D223" s="235" t="s">
        <v>140</v>
      </c>
      <c r="E223" s="236" t="s">
        <v>1</v>
      </c>
      <c r="F223" s="237" t="s">
        <v>1399</v>
      </c>
      <c r="G223" s="234"/>
      <c r="H223" s="238">
        <v>158.39599999999999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140</v>
      </c>
      <c r="AU223" s="244" t="s">
        <v>86</v>
      </c>
      <c r="AV223" s="13" t="s">
        <v>86</v>
      </c>
      <c r="AW223" s="13" t="s">
        <v>32</v>
      </c>
      <c r="AX223" s="13" t="s">
        <v>84</v>
      </c>
      <c r="AY223" s="244" t="s">
        <v>131</v>
      </c>
    </row>
    <row r="224" s="2" customFormat="1" ht="33" customHeight="1">
      <c r="A224" s="38"/>
      <c r="B224" s="39"/>
      <c r="C224" s="219" t="s">
        <v>386</v>
      </c>
      <c r="D224" s="219" t="s">
        <v>134</v>
      </c>
      <c r="E224" s="220" t="s">
        <v>1178</v>
      </c>
      <c r="F224" s="221" t="s">
        <v>1179</v>
      </c>
      <c r="G224" s="222" t="s">
        <v>253</v>
      </c>
      <c r="H224" s="223">
        <v>38.468000000000004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536</v>
      </c>
      <c r="AT224" s="231" t="s">
        <v>134</v>
      </c>
      <c r="AU224" s="231" t="s">
        <v>86</v>
      </c>
      <c r="AY224" s="17" t="s">
        <v>131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536</v>
      </c>
      <c r="BM224" s="231" t="s">
        <v>1400</v>
      </c>
    </row>
    <row r="225" s="13" customFormat="1">
      <c r="A225" s="13"/>
      <c r="B225" s="233"/>
      <c r="C225" s="234"/>
      <c r="D225" s="235" t="s">
        <v>140</v>
      </c>
      <c r="E225" s="236" t="s">
        <v>1</v>
      </c>
      <c r="F225" s="237" t="s">
        <v>1401</v>
      </c>
      <c r="G225" s="234"/>
      <c r="H225" s="238">
        <v>38.468000000000004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140</v>
      </c>
      <c r="AU225" s="244" t="s">
        <v>86</v>
      </c>
      <c r="AV225" s="13" t="s">
        <v>86</v>
      </c>
      <c r="AW225" s="13" t="s">
        <v>32</v>
      </c>
      <c r="AX225" s="13" t="s">
        <v>84</v>
      </c>
      <c r="AY225" s="244" t="s">
        <v>131</v>
      </c>
    </row>
    <row r="226" s="2" customFormat="1" ht="55.5" customHeight="1">
      <c r="A226" s="38"/>
      <c r="B226" s="39"/>
      <c r="C226" s="219" t="s">
        <v>391</v>
      </c>
      <c r="D226" s="219" t="s">
        <v>134</v>
      </c>
      <c r="E226" s="220" t="s">
        <v>1182</v>
      </c>
      <c r="F226" s="221" t="s">
        <v>1183</v>
      </c>
      <c r="G226" s="222" t="s">
        <v>383</v>
      </c>
      <c r="H226" s="223">
        <v>251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536</v>
      </c>
      <c r="AT226" s="231" t="s">
        <v>134</v>
      </c>
      <c r="AU226" s="231" t="s">
        <v>86</v>
      </c>
      <c r="AY226" s="17" t="s">
        <v>131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536</v>
      </c>
      <c r="BM226" s="231" t="s">
        <v>1402</v>
      </c>
    </row>
    <row r="227" s="13" customFormat="1">
      <c r="A227" s="13"/>
      <c r="B227" s="233"/>
      <c r="C227" s="234"/>
      <c r="D227" s="235" t="s">
        <v>140</v>
      </c>
      <c r="E227" s="236" t="s">
        <v>1</v>
      </c>
      <c r="F227" s="237" t="s">
        <v>1403</v>
      </c>
      <c r="G227" s="234"/>
      <c r="H227" s="238">
        <v>251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140</v>
      </c>
      <c r="AU227" s="244" t="s">
        <v>86</v>
      </c>
      <c r="AV227" s="13" t="s">
        <v>86</v>
      </c>
      <c r="AW227" s="13" t="s">
        <v>32</v>
      </c>
      <c r="AX227" s="13" t="s">
        <v>84</v>
      </c>
      <c r="AY227" s="244" t="s">
        <v>131</v>
      </c>
    </row>
    <row r="228" s="2" customFormat="1" ht="55.5" customHeight="1">
      <c r="A228" s="38"/>
      <c r="B228" s="39"/>
      <c r="C228" s="219" t="s">
        <v>396</v>
      </c>
      <c r="D228" s="219" t="s">
        <v>134</v>
      </c>
      <c r="E228" s="220" t="s">
        <v>1186</v>
      </c>
      <c r="F228" s="221" t="s">
        <v>1187</v>
      </c>
      <c r="G228" s="222" t="s">
        <v>383</v>
      </c>
      <c r="H228" s="223">
        <v>11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536</v>
      </c>
      <c r="AT228" s="231" t="s">
        <v>134</v>
      </c>
      <c r="AU228" s="231" t="s">
        <v>86</v>
      </c>
      <c r="AY228" s="17" t="s">
        <v>131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536</v>
      </c>
      <c r="BM228" s="231" t="s">
        <v>1404</v>
      </c>
    </row>
    <row r="229" s="13" customFormat="1">
      <c r="A229" s="13"/>
      <c r="B229" s="233"/>
      <c r="C229" s="234"/>
      <c r="D229" s="235" t="s">
        <v>140</v>
      </c>
      <c r="E229" s="236" t="s">
        <v>1</v>
      </c>
      <c r="F229" s="237" t="s">
        <v>184</v>
      </c>
      <c r="G229" s="234"/>
      <c r="H229" s="238">
        <v>11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140</v>
      </c>
      <c r="AU229" s="244" t="s">
        <v>86</v>
      </c>
      <c r="AV229" s="13" t="s">
        <v>86</v>
      </c>
      <c r="AW229" s="13" t="s">
        <v>32</v>
      </c>
      <c r="AX229" s="13" t="s">
        <v>84</v>
      </c>
      <c r="AY229" s="244" t="s">
        <v>131</v>
      </c>
    </row>
    <row r="230" s="2" customFormat="1" ht="16.5" customHeight="1">
      <c r="A230" s="38"/>
      <c r="B230" s="39"/>
      <c r="C230" s="269" t="s">
        <v>400</v>
      </c>
      <c r="D230" s="269" t="s">
        <v>449</v>
      </c>
      <c r="E230" s="270" t="s">
        <v>1189</v>
      </c>
      <c r="F230" s="271" t="s">
        <v>1190</v>
      </c>
      <c r="G230" s="272" t="s">
        <v>253</v>
      </c>
      <c r="H230" s="273">
        <v>98.614000000000004</v>
      </c>
      <c r="I230" s="274"/>
      <c r="J230" s="275">
        <f>ROUND(I230*H230,2)</f>
        <v>0</v>
      </c>
      <c r="K230" s="276"/>
      <c r="L230" s="277"/>
      <c r="M230" s="278" t="s">
        <v>1</v>
      </c>
      <c r="N230" s="279" t="s">
        <v>41</v>
      </c>
      <c r="O230" s="91"/>
      <c r="P230" s="229">
        <f>O230*H230</f>
        <v>0</v>
      </c>
      <c r="Q230" s="229">
        <v>1</v>
      </c>
      <c r="R230" s="229">
        <f>Q230*H230</f>
        <v>98.614000000000004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155</v>
      </c>
      <c r="AT230" s="231" t="s">
        <v>449</v>
      </c>
      <c r="AU230" s="231" t="s">
        <v>86</v>
      </c>
      <c r="AY230" s="17" t="s">
        <v>131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146</v>
      </c>
      <c r="BM230" s="231" t="s">
        <v>1405</v>
      </c>
    </row>
    <row r="231" s="13" customFormat="1">
      <c r="A231" s="13"/>
      <c r="B231" s="233"/>
      <c r="C231" s="234"/>
      <c r="D231" s="235" t="s">
        <v>140</v>
      </c>
      <c r="E231" s="236" t="s">
        <v>1</v>
      </c>
      <c r="F231" s="237" t="s">
        <v>1406</v>
      </c>
      <c r="G231" s="234"/>
      <c r="H231" s="238">
        <v>68.094999999999999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140</v>
      </c>
      <c r="AU231" s="244" t="s">
        <v>86</v>
      </c>
      <c r="AV231" s="13" t="s">
        <v>86</v>
      </c>
      <c r="AW231" s="13" t="s">
        <v>32</v>
      </c>
      <c r="AX231" s="13" t="s">
        <v>76</v>
      </c>
      <c r="AY231" s="244" t="s">
        <v>131</v>
      </c>
    </row>
    <row r="232" s="14" customFormat="1">
      <c r="A232" s="14"/>
      <c r="B232" s="245"/>
      <c r="C232" s="246"/>
      <c r="D232" s="235" t="s">
        <v>140</v>
      </c>
      <c r="E232" s="247" t="s">
        <v>1</v>
      </c>
      <c r="F232" s="248" t="s">
        <v>1193</v>
      </c>
      <c r="G232" s="246"/>
      <c r="H232" s="247" t="s">
        <v>1</v>
      </c>
      <c r="I232" s="249"/>
      <c r="J232" s="246"/>
      <c r="K232" s="246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140</v>
      </c>
      <c r="AU232" s="254" t="s">
        <v>86</v>
      </c>
      <c r="AV232" s="14" t="s">
        <v>84</v>
      </c>
      <c r="AW232" s="14" t="s">
        <v>32</v>
      </c>
      <c r="AX232" s="14" t="s">
        <v>76</v>
      </c>
      <c r="AY232" s="254" t="s">
        <v>131</v>
      </c>
    </row>
    <row r="233" s="13" customFormat="1">
      <c r="A233" s="13"/>
      <c r="B233" s="233"/>
      <c r="C233" s="234"/>
      <c r="D233" s="235" t="s">
        <v>140</v>
      </c>
      <c r="E233" s="236" t="s">
        <v>1</v>
      </c>
      <c r="F233" s="237" t="s">
        <v>1407</v>
      </c>
      <c r="G233" s="234"/>
      <c r="H233" s="238">
        <v>-14.003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140</v>
      </c>
      <c r="AU233" s="244" t="s">
        <v>86</v>
      </c>
      <c r="AV233" s="13" t="s">
        <v>86</v>
      </c>
      <c r="AW233" s="13" t="s">
        <v>32</v>
      </c>
      <c r="AX233" s="13" t="s">
        <v>76</v>
      </c>
      <c r="AY233" s="244" t="s">
        <v>131</v>
      </c>
    </row>
    <row r="234" s="14" customFormat="1">
      <c r="A234" s="14"/>
      <c r="B234" s="245"/>
      <c r="C234" s="246"/>
      <c r="D234" s="235" t="s">
        <v>140</v>
      </c>
      <c r="E234" s="247" t="s">
        <v>1</v>
      </c>
      <c r="F234" s="248" t="s">
        <v>1195</v>
      </c>
      <c r="G234" s="246"/>
      <c r="H234" s="247" t="s">
        <v>1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140</v>
      </c>
      <c r="AU234" s="254" t="s">
        <v>86</v>
      </c>
      <c r="AV234" s="14" t="s">
        <v>84</v>
      </c>
      <c r="AW234" s="14" t="s">
        <v>32</v>
      </c>
      <c r="AX234" s="14" t="s">
        <v>76</v>
      </c>
      <c r="AY234" s="254" t="s">
        <v>131</v>
      </c>
    </row>
    <row r="235" s="13" customFormat="1">
      <c r="A235" s="13"/>
      <c r="B235" s="233"/>
      <c r="C235" s="234"/>
      <c r="D235" s="235" t="s">
        <v>140</v>
      </c>
      <c r="E235" s="236" t="s">
        <v>1</v>
      </c>
      <c r="F235" s="237" t="s">
        <v>1408</v>
      </c>
      <c r="G235" s="234"/>
      <c r="H235" s="238">
        <v>-2.4750000000000001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140</v>
      </c>
      <c r="AU235" s="244" t="s">
        <v>86</v>
      </c>
      <c r="AV235" s="13" t="s">
        <v>86</v>
      </c>
      <c r="AW235" s="13" t="s">
        <v>32</v>
      </c>
      <c r="AX235" s="13" t="s">
        <v>76</v>
      </c>
      <c r="AY235" s="244" t="s">
        <v>131</v>
      </c>
    </row>
    <row r="236" s="14" customFormat="1">
      <c r="A236" s="14"/>
      <c r="B236" s="245"/>
      <c r="C236" s="246"/>
      <c r="D236" s="235" t="s">
        <v>140</v>
      </c>
      <c r="E236" s="247" t="s">
        <v>1</v>
      </c>
      <c r="F236" s="248" t="s">
        <v>1197</v>
      </c>
      <c r="G236" s="246"/>
      <c r="H236" s="247" t="s">
        <v>1</v>
      </c>
      <c r="I236" s="249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140</v>
      </c>
      <c r="AU236" s="254" t="s">
        <v>86</v>
      </c>
      <c r="AV236" s="14" t="s">
        <v>84</v>
      </c>
      <c r="AW236" s="14" t="s">
        <v>32</v>
      </c>
      <c r="AX236" s="14" t="s">
        <v>76</v>
      </c>
      <c r="AY236" s="254" t="s">
        <v>131</v>
      </c>
    </row>
    <row r="237" s="13" customFormat="1">
      <c r="A237" s="13"/>
      <c r="B237" s="233"/>
      <c r="C237" s="234"/>
      <c r="D237" s="235" t="s">
        <v>140</v>
      </c>
      <c r="E237" s="236" t="s">
        <v>1</v>
      </c>
      <c r="F237" s="237" t="s">
        <v>1409</v>
      </c>
      <c r="G237" s="234"/>
      <c r="H237" s="238">
        <v>-2.3100000000000001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140</v>
      </c>
      <c r="AU237" s="244" t="s">
        <v>86</v>
      </c>
      <c r="AV237" s="13" t="s">
        <v>86</v>
      </c>
      <c r="AW237" s="13" t="s">
        <v>32</v>
      </c>
      <c r="AX237" s="13" t="s">
        <v>76</v>
      </c>
      <c r="AY237" s="244" t="s">
        <v>131</v>
      </c>
    </row>
    <row r="238" s="15" customFormat="1">
      <c r="A238" s="15"/>
      <c r="B238" s="258"/>
      <c r="C238" s="259"/>
      <c r="D238" s="235" t="s">
        <v>140</v>
      </c>
      <c r="E238" s="260" t="s">
        <v>1</v>
      </c>
      <c r="F238" s="261" t="s">
        <v>246</v>
      </c>
      <c r="G238" s="259"/>
      <c r="H238" s="262">
        <v>49.306999999999995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140</v>
      </c>
      <c r="AU238" s="268" t="s">
        <v>86</v>
      </c>
      <c r="AV238" s="15" t="s">
        <v>146</v>
      </c>
      <c r="AW238" s="15" t="s">
        <v>32</v>
      </c>
      <c r="AX238" s="15" t="s">
        <v>84</v>
      </c>
      <c r="AY238" s="268" t="s">
        <v>131</v>
      </c>
    </row>
    <row r="239" s="13" customFormat="1">
      <c r="A239" s="13"/>
      <c r="B239" s="233"/>
      <c r="C239" s="234"/>
      <c r="D239" s="235" t="s">
        <v>140</v>
      </c>
      <c r="E239" s="234"/>
      <c r="F239" s="237" t="s">
        <v>1410</v>
      </c>
      <c r="G239" s="234"/>
      <c r="H239" s="238">
        <v>98.614000000000004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140</v>
      </c>
      <c r="AU239" s="244" t="s">
        <v>86</v>
      </c>
      <c r="AV239" s="13" t="s">
        <v>86</v>
      </c>
      <c r="AW239" s="13" t="s">
        <v>4</v>
      </c>
      <c r="AX239" s="13" t="s">
        <v>84</v>
      </c>
      <c r="AY239" s="244" t="s">
        <v>131</v>
      </c>
    </row>
    <row r="240" s="2" customFormat="1" ht="33" customHeight="1">
      <c r="A240" s="38"/>
      <c r="B240" s="39"/>
      <c r="C240" s="219" t="s">
        <v>405</v>
      </c>
      <c r="D240" s="219" t="s">
        <v>134</v>
      </c>
      <c r="E240" s="220" t="s">
        <v>1200</v>
      </c>
      <c r="F240" s="221" t="s">
        <v>1201</v>
      </c>
      <c r="G240" s="222" t="s">
        <v>383</v>
      </c>
      <c r="H240" s="223">
        <v>12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3.0000000000000001E-05</v>
      </c>
      <c r="R240" s="229">
        <f>Q240*H240</f>
        <v>0.00036000000000000002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536</v>
      </c>
      <c r="AT240" s="231" t="s">
        <v>134</v>
      </c>
      <c r="AU240" s="231" t="s">
        <v>86</v>
      </c>
      <c r="AY240" s="17" t="s">
        <v>131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536</v>
      </c>
      <c r="BM240" s="231" t="s">
        <v>1411</v>
      </c>
    </row>
    <row r="241" s="13" customFormat="1">
      <c r="A241" s="13"/>
      <c r="B241" s="233"/>
      <c r="C241" s="234"/>
      <c r="D241" s="235" t="s">
        <v>140</v>
      </c>
      <c r="E241" s="236" t="s">
        <v>1</v>
      </c>
      <c r="F241" s="237" t="s">
        <v>1382</v>
      </c>
      <c r="G241" s="234"/>
      <c r="H241" s="238">
        <v>12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140</v>
      </c>
      <c r="AU241" s="244" t="s">
        <v>86</v>
      </c>
      <c r="AV241" s="13" t="s">
        <v>86</v>
      </c>
      <c r="AW241" s="13" t="s">
        <v>32</v>
      </c>
      <c r="AX241" s="13" t="s">
        <v>84</v>
      </c>
      <c r="AY241" s="244" t="s">
        <v>131</v>
      </c>
    </row>
    <row r="242" s="2" customFormat="1" ht="24.15" customHeight="1">
      <c r="A242" s="38"/>
      <c r="B242" s="39"/>
      <c r="C242" s="219" t="s">
        <v>410</v>
      </c>
      <c r="D242" s="219" t="s">
        <v>134</v>
      </c>
      <c r="E242" s="220" t="s">
        <v>1204</v>
      </c>
      <c r="F242" s="221" t="s">
        <v>1205</v>
      </c>
      <c r="G242" s="222" t="s">
        <v>237</v>
      </c>
      <c r="H242" s="223">
        <v>2.214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536</v>
      </c>
      <c r="AT242" s="231" t="s">
        <v>134</v>
      </c>
      <c r="AU242" s="231" t="s">
        <v>86</v>
      </c>
      <c r="AY242" s="17" t="s">
        <v>131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536</v>
      </c>
      <c r="BM242" s="231" t="s">
        <v>1412</v>
      </c>
    </row>
    <row r="243" s="14" customFormat="1">
      <c r="A243" s="14"/>
      <c r="B243" s="245"/>
      <c r="C243" s="246"/>
      <c r="D243" s="235" t="s">
        <v>140</v>
      </c>
      <c r="E243" s="247" t="s">
        <v>1</v>
      </c>
      <c r="F243" s="248" t="s">
        <v>1207</v>
      </c>
      <c r="G243" s="246"/>
      <c r="H243" s="247" t="s">
        <v>1</v>
      </c>
      <c r="I243" s="249"/>
      <c r="J243" s="246"/>
      <c r="K243" s="246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140</v>
      </c>
      <c r="AU243" s="254" t="s">
        <v>86</v>
      </c>
      <c r="AV243" s="14" t="s">
        <v>84</v>
      </c>
      <c r="AW243" s="14" t="s">
        <v>32</v>
      </c>
      <c r="AX243" s="14" t="s">
        <v>76</v>
      </c>
      <c r="AY243" s="254" t="s">
        <v>131</v>
      </c>
    </row>
    <row r="244" s="13" customFormat="1">
      <c r="A244" s="13"/>
      <c r="B244" s="233"/>
      <c r="C244" s="234"/>
      <c r="D244" s="235" t="s">
        <v>140</v>
      </c>
      <c r="E244" s="236" t="s">
        <v>1</v>
      </c>
      <c r="F244" s="237" t="s">
        <v>1413</v>
      </c>
      <c r="G244" s="234"/>
      <c r="H244" s="238">
        <v>1.696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140</v>
      </c>
      <c r="AU244" s="244" t="s">
        <v>86</v>
      </c>
      <c r="AV244" s="13" t="s">
        <v>86</v>
      </c>
      <c r="AW244" s="13" t="s">
        <v>32</v>
      </c>
      <c r="AX244" s="13" t="s">
        <v>76</v>
      </c>
      <c r="AY244" s="244" t="s">
        <v>131</v>
      </c>
    </row>
    <row r="245" s="14" customFormat="1">
      <c r="A245" s="14"/>
      <c r="B245" s="245"/>
      <c r="C245" s="246"/>
      <c r="D245" s="235" t="s">
        <v>140</v>
      </c>
      <c r="E245" s="247" t="s">
        <v>1</v>
      </c>
      <c r="F245" s="248" t="s">
        <v>1209</v>
      </c>
      <c r="G245" s="246"/>
      <c r="H245" s="247" t="s">
        <v>1</v>
      </c>
      <c r="I245" s="249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140</v>
      </c>
      <c r="AU245" s="254" t="s">
        <v>86</v>
      </c>
      <c r="AV245" s="14" t="s">
        <v>84</v>
      </c>
      <c r="AW245" s="14" t="s">
        <v>32</v>
      </c>
      <c r="AX245" s="14" t="s">
        <v>76</v>
      </c>
      <c r="AY245" s="254" t="s">
        <v>131</v>
      </c>
    </row>
    <row r="246" s="13" customFormat="1">
      <c r="A246" s="13"/>
      <c r="B246" s="233"/>
      <c r="C246" s="234"/>
      <c r="D246" s="235" t="s">
        <v>140</v>
      </c>
      <c r="E246" s="236" t="s">
        <v>1</v>
      </c>
      <c r="F246" s="237" t="s">
        <v>1414</v>
      </c>
      <c r="G246" s="234"/>
      <c r="H246" s="238">
        <v>0.51800000000000002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140</v>
      </c>
      <c r="AU246" s="244" t="s">
        <v>86</v>
      </c>
      <c r="AV246" s="13" t="s">
        <v>86</v>
      </c>
      <c r="AW246" s="13" t="s">
        <v>32</v>
      </c>
      <c r="AX246" s="13" t="s">
        <v>76</v>
      </c>
      <c r="AY246" s="244" t="s">
        <v>131</v>
      </c>
    </row>
    <row r="247" s="15" customFormat="1">
      <c r="A247" s="15"/>
      <c r="B247" s="258"/>
      <c r="C247" s="259"/>
      <c r="D247" s="235" t="s">
        <v>140</v>
      </c>
      <c r="E247" s="260" t="s">
        <v>1</v>
      </c>
      <c r="F247" s="261" t="s">
        <v>246</v>
      </c>
      <c r="G247" s="259"/>
      <c r="H247" s="262">
        <v>2.214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140</v>
      </c>
      <c r="AU247" s="268" t="s">
        <v>86</v>
      </c>
      <c r="AV247" s="15" t="s">
        <v>146</v>
      </c>
      <c r="AW247" s="15" t="s">
        <v>32</v>
      </c>
      <c r="AX247" s="15" t="s">
        <v>84</v>
      </c>
      <c r="AY247" s="268" t="s">
        <v>131</v>
      </c>
    </row>
    <row r="248" s="2" customFormat="1" ht="37.8" customHeight="1">
      <c r="A248" s="38"/>
      <c r="B248" s="39"/>
      <c r="C248" s="219" t="s">
        <v>415</v>
      </c>
      <c r="D248" s="219" t="s">
        <v>134</v>
      </c>
      <c r="E248" s="220" t="s">
        <v>1211</v>
      </c>
      <c r="F248" s="221" t="s">
        <v>1212</v>
      </c>
      <c r="G248" s="222" t="s">
        <v>383</v>
      </c>
      <c r="H248" s="223">
        <v>251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536</v>
      </c>
      <c r="AT248" s="231" t="s">
        <v>134</v>
      </c>
      <c r="AU248" s="231" t="s">
        <v>86</v>
      </c>
      <c r="AY248" s="17" t="s">
        <v>131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536</v>
      </c>
      <c r="BM248" s="231" t="s">
        <v>1415</v>
      </c>
    </row>
    <row r="249" s="13" customFormat="1">
      <c r="A249" s="13"/>
      <c r="B249" s="233"/>
      <c r="C249" s="234"/>
      <c r="D249" s="235" t="s">
        <v>140</v>
      </c>
      <c r="E249" s="236" t="s">
        <v>1</v>
      </c>
      <c r="F249" s="237" t="s">
        <v>1403</v>
      </c>
      <c r="G249" s="234"/>
      <c r="H249" s="238">
        <v>251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140</v>
      </c>
      <c r="AU249" s="244" t="s">
        <v>86</v>
      </c>
      <c r="AV249" s="13" t="s">
        <v>86</v>
      </c>
      <c r="AW249" s="13" t="s">
        <v>32</v>
      </c>
      <c r="AX249" s="13" t="s">
        <v>84</v>
      </c>
      <c r="AY249" s="244" t="s">
        <v>131</v>
      </c>
    </row>
    <row r="250" s="2" customFormat="1" ht="37.8" customHeight="1">
      <c r="A250" s="38"/>
      <c r="B250" s="39"/>
      <c r="C250" s="219" t="s">
        <v>420</v>
      </c>
      <c r="D250" s="219" t="s">
        <v>134</v>
      </c>
      <c r="E250" s="220" t="s">
        <v>1214</v>
      </c>
      <c r="F250" s="221" t="s">
        <v>1215</v>
      </c>
      <c r="G250" s="222" t="s">
        <v>383</v>
      </c>
      <c r="H250" s="223">
        <v>11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536</v>
      </c>
      <c r="AT250" s="231" t="s">
        <v>134</v>
      </c>
      <c r="AU250" s="231" t="s">
        <v>86</v>
      </c>
      <c r="AY250" s="17" t="s">
        <v>131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536</v>
      </c>
      <c r="BM250" s="231" t="s">
        <v>1416</v>
      </c>
    </row>
    <row r="251" s="13" customFormat="1">
      <c r="A251" s="13"/>
      <c r="B251" s="233"/>
      <c r="C251" s="234"/>
      <c r="D251" s="235" t="s">
        <v>140</v>
      </c>
      <c r="E251" s="236" t="s">
        <v>1</v>
      </c>
      <c r="F251" s="237" t="s">
        <v>184</v>
      </c>
      <c r="G251" s="234"/>
      <c r="H251" s="238">
        <v>11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140</v>
      </c>
      <c r="AU251" s="244" t="s">
        <v>86</v>
      </c>
      <c r="AV251" s="13" t="s">
        <v>86</v>
      </c>
      <c r="AW251" s="13" t="s">
        <v>32</v>
      </c>
      <c r="AX251" s="13" t="s">
        <v>84</v>
      </c>
      <c r="AY251" s="244" t="s">
        <v>131</v>
      </c>
    </row>
    <row r="252" s="2" customFormat="1" ht="33" customHeight="1">
      <c r="A252" s="38"/>
      <c r="B252" s="39"/>
      <c r="C252" s="219" t="s">
        <v>424</v>
      </c>
      <c r="D252" s="219" t="s">
        <v>134</v>
      </c>
      <c r="E252" s="220" t="s">
        <v>1217</v>
      </c>
      <c r="F252" s="221" t="s">
        <v>1218</v>
      </c>
      <c r="G252" s="222" t="s">
        <v>383</v>
      </c>
      <c r="H252" s="223">
        <v>251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9.0000000000000006E-05</v>
      </c>
      <c r="R252" s="229">
        <f>Q252*H252</f>
        <v>0.022590000000000002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536</v>
      </c>
      <c r="AT252" s="231" t="s">
        <v>134</v>
      </c>
      <c r="AU252" s="231" t="s">
        <v>86</v>
      </c>
      <c r="AY252" s="17" t="s">
        <v>131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536</v>
      </c>
      <c r="BM252" s="231" t="s">
        <v>1417</v>
      </c>
    </row>
    <row r="253" s="13" customFormat="1">
      <c r="A253" s="13"/>
      <c r="B253" s="233"/>
      <c r="C253" s="234"/>
      <c r="D253" s="235" t="s">
        <v>140</v>
      </c>
      <c r="E253" s="236" t="s">
        <v>1</v>
      </c>
      <c r="F253" s="237" t="s">
        <v>1403</v>
      </c>
      <c r="G253" s="234"/>
      <c r="H253" s="238">
        <v>251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140</v>
      </c>
      <c r="AU253" s="244" t="s">
        <v>86</v>
      </c>
      <c r="AV253" s="13" t="s">
        <v>86</v>
      </c>
      <c r="AW253" s="13" t="s">
        <v>32</v>
      </c>
      <c r="AX253" s="13" t="s">
        <v>84</v>
      </c>
      <c r="AY253" s="244" t="s">
        <v>131</v>
      </c>
    </row>
    <row r="254" s="2" customFormat="1" ht="37.8" customHeight="1">
      <c r="A254" s="38"/>
      <c r="B254" s="39"/>
      <c r="C254" s="219" t="s">
        <v>429</v>
      </c>
      <c r="D254" s="219" t="s">
        <v>134</v>
      </c>
      <c r="E254" s="220" t="s">
        <v>1220</v>
      </c>
      <c r="F254" s="221" t="s">
        <v>1221</v>
      </c>
      <c r="G254" s="222" t="s">
        <v>383</v>
      </c>
      <c r="H254" s="223">
        <v>11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0.00012</v>
      </c>
      <c r="R254" s="229">
        <f>Q254*H254</f>
        <v>0.00132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536</v>
      </c>
      <c r="AT254" s="231" t="s">
        <v>134</v>
      </c>
      <c r="AU254" s="231" t="s">
        <v>86</v>
      </c>
      <c r="AY254" s="17" t="s">
        <v>131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536</v>
      </c>
      <c r="BM254" s="231" t="s">
        <v>1418</v>
      </c>
    </row>
    <row r="255" s="13" customFormat="1">
      <c r="A255" s="13"/>
      <c r="B255" s="233"/>
      <c r="C255" s="234"/>
      <c r="D255" s="235" t="s">
        <v>140</v>
      </c>
      <c r="E255" s="236" t="s">
        <v>1</v>
      </c>
      <c r="F255" s="237" t="s">
        <v>184</v>
      </c>
      <c r="G255" s="234"/>
      <c r="H255" s="238">
        <v>11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140</v>
      </c>
      <c r="AU255" s="244" t="s">
        <v>86</v>
      </c>
      <c r="AV255" s="13" t="s">
        <v>86</v>
      </c>
      <c r="AW255" s="13" t="s">
        <v>32</v>
      </c>
      <c r="AX255" s="13" t="s">
        <v>84</v>
      </c>
      <c r="AY255" s="244" t="s">
        <v>131</v>
      </c>
    </row>
    <row r="256" s="2" customFormat="1" ht="37.8" customHeight="1">
      <c r="A256" s="38"/>
      <c r="B256" s="39"/>
      <c r="C256" s="219" t="s">
        <v>433</v>
      </c>
      <c r="D256" s="219" t="s">
        <v>134</v>
      </c>
      <c r="E256" s="220" t="s">
        <v>1223</v>
      </c>
      <c r="F256" s="221" t="s">
        <v>1224</v>
      </c>
      <c r="G256" s="222" t="s">
        <v>383</v>
      </c>
      <c r="H256" s="223">
        <v>286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536</v>
      </c>
      <c r="AT256" s="231" t="s">
        <v>134</v>
      </c>
      <c r="AU256" s="231" t="s">
        <v>86</v>
      </c>
      <c r="AY256" s="17" t="s">
        <v>131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536</v>
      </c>
      <c r="BM256" s="231" t="s">
        <v>1419</v>
      </c>
    </row>
    <row r="257" s="14" customFormat="1">
      <c r="A257" s="14"/>
      <c r="B257" s="245"/>
      <c r="C257" s="246"/>
      <c r="D257" s="235" t="s">
        <v>140</v>
      </c>
      <c r="E257" s="247" t="s">
        <v>1</v>
      </c>
      <c r="F257" s="248" t="s">
        <v>1069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140</v>
      </c>
      <c r="AU257" s="254" t="s">
        <v>86</v>
      </c>
      <c r="AV257" s="14" t="s">
        <v>84</v>
      </c>
      <c r="AW257" s="14" t="s">
        <v>32</v>
      </c>
      <c r="AX257" s="14" t="s">
        <v>76</v>
      </c>
      <c r="AY257" s="254" t="s">
        <v>131</v>
      </c>
    </row>
    <row r="258" s="13" customFormat="1">
      <c r="A258" s="13"/>
      <c r="B258" s="233"/>
      <c r="C258" s="234"/>
      <c r="D258" s="235" t="s">
        <v>140</v>
      </c>
      <c r="E258" s="236" t="s">
        <v>1</v>
      </c>
      <c r="F258" s="237" t="s">
        <v>1346</v>
      </c>
      <c r="G258" s="234"/>
      <c r="H258" s="238">
        <v>286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140</v>
      </c>
      <c r="AU258" s="244" t="s">
        <v>86</v>
      </c>
      <c r="AV258" s="13" t="s">
        <v>86</v>
      </c>
      <c r="AW258" s="13" t="s">
        <v>32</v>
      </c>
      <c r="AX258" s="13" t="s">
        <v>84</v>
      </c>
      <c r="AY258" s="244" t="s">
        <v>131</v>
      </c>
    </row>
    <row r="259" s="2" customFormat="1" ht="24.15" customHeight="1">
      <c r="A259" s="38"/>
      <c r="B259" s="39"/>
      <c r="C259" s="269" t="s">
        <v>438</v>
      </c>
      <c r="D259" s="269" t="s">
        <v>449</v>
      </c>
      <c r="E259" s="270" t="s">
        <v>1226</v>
      </c>
      <c r="F259" s="271" t="s">
        <v>1227</v>
      </c>
      <c r="G259" s="272" t="s">
        <v>383</v>
      </c>
      <c r="H259" s="273">
        <v>300.30000000000001</v>
      </c>
      <c r="I259" s="274"/>
      <c r="J259" s="275">
        <f>ROUND(I259*H259,2)</f>
        <v>0</v>
      </c>
      <c r="K259" s="276"/>
      <c r="L259" s="277"/>
      <c r="M259" s="278" t="s">
        <v>1</v>
      </c>
      <c r="N259" s="279" t="s">
        <v>41</v>
      </c>
      <c r="O259" s="91"/>
      <c r="P259" s="229">
        <f>O259*H259</f>
        <v>0</v>
      </c>
      <c r="Q259" s="229">
        <v>0.00035</v>
      </c>
      <c r="R259" s="229">
        <f>Q259*H259</f>
        <v>0.105105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1105</v>
      </c>
      <c r="AT259" s="231" t="s">
        <v>449</v>
      </c>
      <c r="AU259" s="231" t="s">
        <v>86</v>
      </c>
      <c r="AY259" s="17" t="s">
        <v>131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1105</v>
      </c>
      <c r="BM259" s="231" t="s">
        <v>1420</v>
      </c>
    </row>
    <row r="260" s="13" customFormat="1">
      <c r="A260" s="13"/>
      <c r="B260" s="233"/>
      <c r="C260" s="234"/>
      <c r="D260" s="235" t="s">
        <v>140</v>
      </c>
      <c r="E260" s="236" t="s">
        <v>1</v>
      </c>
      <c r="F260" s="237" t="s">
        <v>1421</v>
      </c>
      <c r="G260" s="234"/>
      <c r="H260" s="238">
        <v>286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140</v>
      </c>
      <c r="AU260" s="244" t="s">
        <v>86</v>
      </c>
      <c r="AV260" s="13" t="s">
        <v>86</v>
      </c>
      <c r="AW260" s="13" t="s">
        <v>32</v>
      </c>
      <c r="AX260" s="13" t="s">
        <v>84</v>
      </c>
      <c r="AY260" s="244" t="s">
        <v>131</v>
      </c>
    </row>
    <row r="261" s="13" customFormat="1">
      <c r="A261" s="13"/>
      <c r="B261" s="233"/>
      <c r="C261" s="234"/>
      <c r="D261" s="235" t="s">
        <v>140</v>
      </c>
      <c r="E261" s="234"/>
      <c r="F261" s="237" t="s">
        <v>1422</v>
      </c>
      <c r="G261" s="234"/>
      <c r="H261" s="238">
        <v>300.30000000000001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140</v>
      </c>
      <c r="AU261" s="244" t="s">
        <v>86</v>
      </c>
      <c r="AV261" s="13" t="s">
        <v>86</v>
      </c>
      <c r="AW261" s="13" t="s">
        <v>4</v>
      </c>
      <c r="AX261" s="13" t="s">
        <v>84</v>
      </c>
      <c r="AY261" s="244" t="s">
        <v>131</v>
      </c>
    </row>
    <row r="262" s="2" customFormat="1" ht="37.8" customHeight="1">
      <c r="A262" s="38"/>
      <c r="B262" s="39"/>
      <c r="C262" s="219" t="s">
        <v>443</v>
      </c>
      <c r="D262" s="219" t="s">
        <v>134</v>
      </c>
      <c r="E262" s="220" t="s">
        <v>1231</v>
      </c>
      <c r="F262" s="221" t="s">
        <v>1232</v>
      </c>
      <c r="G262" s="222" t="s">
        <v>383</v>
      </c>
      <c r="H262" s="223">
        <v>11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41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536</v>
      </c>
      <c r="AT262" s="231" t="s">
        <v>134</v>
      </c>
      <c r="AU262" s="231" t="s">
        <v>86</v>
      </c>
      <c r="AY262" s="17" t="s">
        <v>131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536</v>
      </c>
      <c r="BM262" s="231" t="s">
        <v>1423</v>
      </c>
    </row>
    <row r="263" s="14" customFormat="1">
      <c r="A263" s="14"/>
      <c r="B263" s="245"/>
      <c r="C263" s="246"/>
      <c r="D263" s="235" t="s">
        <v>140</v>
      </c>
      <c r="E263" s="247" t="s">
        <v>1</v>
      </c>
      <c r="F263" s="248" t="s">
        <v>1234</v>
      </c>
      <c r="G263" s="246"/>
      <c r="H263" s="247" t="s">
        <v>1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140</v>
      </c>
      <c r="AU263" s="254" t="s">
        <v>86</v>
      </c>
      <c r="AV263" s="14" t="s">
        <v>84</v>
      </c>
      <c r="AW263" s="14" t="s">
        <v>32</v>
      </c>
      <c r="AX263" s="14" t="s">
        <v>76</v>
      </c>
      <c r="AY263" s="254" t="s">
        <v>131</v>
      </c>
    </row>
    <row r="264" s="13" customFormat="1">
      <c r="A264" s="13"/>
      <c r="B264" s="233"/>
      <c r="C264" s="234"/>
      <c r="D264" s="235" t="s">
        <v>140</v>
      </c>
      <c r="E264" s="236" t="s">
        <v>1</v>
      </c>
      <c r="F264" s="237" t="s">
        <v>1352</v>
      </c>
      <c r="G264" s="234"/>
      <c r="H264" s="238">
        <v>11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140</v>
      </c>
      <c r="AU264" s="244" t="s">
        <v>86</v>
      </c>
      <c r="AV264" s="13" t="s">
        <v>86</v>
      </c>
      <c r="AW264" s="13" t="s">
        <v>32</v>
      </c>
      <c r="AX264" s="13" t="s">
        <v>84</v>
      </c>
      <c r="AY264" s="244" t="s">
        <v>131</v>
      </c>
    </row>
    <row r="265" s="2" customFormat="1" ht="24.15" customHeight="1">
      <c r="A265" s="38"/>
      <c r="B265" s="39"/>
      <c r="C265" s="269" t="s">
        <v>448</v>
      </c>
      <c r="D265" s="269" t="s">
        <v>449</v>
      </c>
      <c r="E265" s="270" t="s">
        <v>1236</v>
      </c>
      <c r="F265" s="271" t="s">
        <v>1237</v>
      </c>
      <c r="G265" s="272" t="s">
        <v>383</v>
      </c>
      <c r="H265" s="273">
        <v>11.164999999999999</v>
      </c>
      <c r="I265" s="274"/>
      <c r="J265" s="275">
        <f>ROUND(I265*H265,2)</f>
        <v>0</v>
      </c>
      <c r="K265" s="276"/>
      <c r="L265" s="277"/>
      <c r="M265" s="278" t="s">
        <v>1</v>
      </c>
      <c r="N265" s="279" t="s">
        <v>41</v>
      </c>
      <c r="O265" s="91"/>
      <c r="P265" s="229">
        <f>O265*H265</f>
        <v>0</v>
      </c>
      <c r="Q265" s="229">
        <v>0.0025999999999999999</v>
      </c>
      <c r="R265" s="229">
        <f>Q265*H265</f>
        <v>0.029028999999999996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1105</v>
      </c>
      <c r="AT265" s="231" t="s">
        <v>449</v>
      </c>
      <c r="AU265" s="231" t="s">
        <v>86</v>
      </c>
      <c r="AY265" s="17" t="s">
        <v>131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1105</v>
      </c>
      <c r="BM265" s="231" t="s">
        <v>1424</v>
      </c>
    </row>
    <row r="266" s="13" customFormat="1">
      <c r="A266" s="13"/>
      <c r="B266" s="233"/>
      <c r="C266" s="234"/>
      <c r="D266" s="235" t="s">
        <v>140</v>
      </c>
      <c r="E266" s="236" t="s">
        <v>1</v>
      </c>
      <c r="F266" s="237" t="s">
        <v>184</v>
      </c>
      <c r="G266" s="234"/>
      <c r="H266" s="238">
        <v>11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140</v>
      </c>
      <c r="AU266" s="244" t="s">
        <v>86</v>
      </c>
      <c r="AV266" s="13" t="s">
        <v>86</v>
      </c>
      <c r="AW266" s="13" t="s">
        <v>32</v>
      </c>
      <c r="AX266" s="13" t="s">
        <v>84</v>
      </c>
      <c r="AY266" s="244" t="s">
        <v>131</v>
      </c>
    </row>
    <row r="267" s="13" customFormat="1">
      <c r="A267" s="13"/>
      <c r="B267" s="233"/>
      <c r="C267" s="234"/>
      <c r="D267" s="235" t="s">
        <v>140</v>
      </c>
      <c r="E267" s="234"/>
      <c r="F267" s="237" t="s">
        <v>1425</v>
      </c>
      <c r="G267" s="234"/>
      <c r="H267" s="238">
        <v>11.164999999999999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140</v>
      </c>
      <c r="AU267" s="244" t="s">
        <v>86</v>
      </c>
      <c r="AV267" s="13" t="s">
        <v>86</v>
      </c>
      <c r="AW267" s="13" t="s">
        <v>4</v>
      </c>
      <c r="AX267" s="13" t="s">
        <v>84</v>
      </c>
      <c r="AY267" s="244" t="s">
        <v>131</v>
      </c>
    </row>
    <row r="268" s="2" customFormat="1" ht="37.8" customHeight="1">
      <c r="A268" s="38"/>
      <c r="B268" s="39"/>
      <c r="C268" s="219" t="s">
        <v>457</v>
      </c>
      <c r="D268" s="219" t="s">
        <v>134</v>
      </c>
      <c r="E268" s="220" t="s">
        <v>1240</v>
      </c>
      <c r="F268" s="221" t="s">
        <v>1241</v>
      </c>
      <c r="G268" s="222" t="s">
        <v>258</v>
      </c>
      <c r="H268" s="223">
        <v>6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41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536</v>
      </c>
      <c r="AT268" s="231" t="s">
        <v>134</v>
      </c>
      <c r="AU268" s="231" t="s">
        <v>86</v>
      </c>
      <c r="AY268" s="17" t="s">
        <v>131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536</v>
      </c>
      <c r="BM268" s="231" t="s">
        <v>1426</v>
      </c>
    </row>
    <row r="269" s="13" customFormat="1">
      <c r="A269" s="13"/>
      <c r="B269" s="233"/>
      <c r="C269" s="234"/>
      <c r="D269" s="235" t="s">
        <v>140</v>
      </c>
      <c r="E269" s="236" t="s">
        <v>1</v>
      </c>
      <c r="F269" s="237" t="s">
        <v>1427</v>
      </c>
      <c r="G269" s="234"/>
      <c r="H269" s="238">
        <v>6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140</v>
      </c>
      <c r="AU269" s="244" t="s">
        <v>86</v>
      </c>
      <c r="AV269" s="13" t="s">
        <v>86</v>
      </c>
      <c r="AW269" s="13" t="s">
        <v>32</v>
      </c>
      <c r="AX269" s="13" t="s">
        <v>84</v>
      </c>
      <c r="AY269" s="244" t="s">
        <v>131</v>
      </c>
    </row>
    <row r="270" s="2" customFormat="1" ht="37.8" customHeight="1">
      <c r="A270" s="38"/>
      <c r="B270" s="39"/>
      <c r="C270" s="219" t="s">
        <v>461</v>
      </c>
      <c r="D270" s="219" t="s">
        <v>134</v>
      </c>
      <c r="E270" s="220" t="s">
        <v>1244</v>
      </c>
      <c r="F270" s="221" t="s">
        <v>1245</v>
      </c>
      <c r="G270" s="222" t="s">
        <v>258</v>
      </c>
      <c r="H270" s="223">
        <v>1.5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536</v>
      </c>
      <c r="AT270" s="231" t="s">
        <v>134</v>
      </c>
      <c r="AU270" s="231" t="s">
        <v>86</v>
      </c>
      <c r="AY270" s="17" t="s">
        <v>131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536</v>
      </c>
      <c r="BM270" s="231" t="s">
        <v>1428</v>
      </c>
    </row>
    <row r="271" s="13" customFormat="1">
      <c r="A271" s="13"/>
      <c r="B271" s="233"/>
      <c r="C271" s="234"/>
      <c r="D271" s="235" t="s">
        <v>140</v>
      </c>
      <c r="E271" s="236" t="s">
        <v>1</v>
      </c>
      <c r="F271" s="237" t="s">
        <v>1247</v>
      </c>
      <c r="G271" s="234"/>
      <c r="H271" s="238">
        <v>1.5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140</v>
      </c>
      <c r="AU271" s="244" t="s">
        <v>86</v>
      </c>
      <c r="AV271" s="13" t="s">
        <v>86</v>
      </c>
      <c r="AW271" s="13" t="s">
        <v>32</v>
      </c>
      <c r="AX271" s="13" t="s">
        <v>84</v>
      </c>
      <c r="AY271" s="244" t="s">
        <v>131</v>
      </c>
    </row>
    <row r="272" s="2" customFormat="1" ht="37.8" customHeight="1">
      <c r="A272" s="38"/>
      <c r="B272" s="39"/>
      <c r="C272" s="219" t="s">
        <v>467</v>
      </c>
      <c r="D272" s="219" t="s">
        <v>134</v>
      </c>
      <c r="E272" s="220" t="s">
        <v>1248</v>
      </c>
      <c r="F272" s="221" t="s">
        <v>1249</v>
      </c>
      <c r="G272" s="222" t="s">
        <v>258</v>
      </c>
      <c r="H272" s="223">
        <v>3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536</v>
      </c>
      <c r="AT272" s="231" t="s">
        <v>134</v>
      </c>
      <c r="AU272" s="231" t="s">
        <v>86</v>
      </c>
      <c r="AY272" s="17" t="s">
        <v>131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536</v>
      </c>
      <c r="BM272" s="231" t="s">
        <v>1429</v>
      </c>
    </row>
    <row r="273" s="13" customFormat="1">
      <c r="A273" s="13"/>
      <c r="B273" s="233"/>
      <c r="C273" s="234"/>
      <c r="D273" s="235" t="s">
        <v>140</v>
      </c>
      <c r="E273" s="236" t="s">
        <v>1</v>
      </c>
      <c r="F273" s="237" t="s">
        <v>1430</v>
      </c>
      <c r="G273" s="234"/>
      <c r="H273" s="238">
        <v>3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140</v>
      </c>
      <c r="AU273" s="244" t="s">
        <v>86</v>
      </c>
      <c r="AV273" s="13" t="s">
        <v>86</v>
      </c>
      <c r="AW273" s="13" t="s">
        <v>32</v>
      </c>
      <c r="AX273" s="13" t="s">
        <v>84</v>
      </c>
      <c r="AY273" s="244" t="s">
        <v>131</v>
      </c>
    </row>
    <row r="274" s="2" customFormat="1" ht="37.8" customHeight="1">
      <c r="A274" s="38"/>
      <c r="B274" s="39"/>
      <c r="C274" s="219" t="s">
        <v>472</v>
      </c>
      <c r="D274" s="219" t="s">
        <v>134</v>
      </c>
      <c r="E274" s="220" t="s">
        <v>1252</v>
      </c>
      <c r="F274" s="221" t="s">
        <v>1253</v>
      </c>
      <c r="G274" s="222" t="s">
        <v>258</v>
      </c>
      <c r="H274" s="223">
        <v>1.5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536</v>
      </c>
      <c r="AT274" s="231" t="s">
        <v>134</v>
      </c>
      <c r="AU274" s="231" t="s">
        <v>86</v>
      </c>
      <c r="AY274" s="17" t="s">
        <v>131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536</v>
      </c>
      <c r="BM274" s="231" t="s">
        <v>1431</v>
      </c>
    </row>
    <row r="275" s="13" customFormat="1">
      <c r="A275" s="13"/>
      <c r="B275" s="233"/>
      <c r="C275" s="234"/>
      <c r="D275" s="235" t="s">
        <v>140</v>
      </c>
      <c r="E275" s="236" t="s">
        <v>1</v>
      </c>
      <c r="F275" s="237" t="s">
        <v>1247</v>
      </c>
      <c r="G275" s="234"/>
      <c r="H275" s="238">
        <v>1.5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140</v>
      </c>
      <c r="AU275" s="244" t="s">
        <v>86</v>
      </c>
      <c r="AV275" s="13" t="s">
        <v>86</v>
      </c>
      <c r="AW275" s="13" t="s">
        <v>32</v>
      </c>
      <c r="AX275" s="13" t="s">
        <v>84</v>
      </c>
      <c r="AY275" s="244" t="s">
        <v>131</v>
      </c>
    </row>
    <row r="276" s="2" customFormat="1" ht="24.15" customHeight="1">
      <c r="A276" s="38"/>
      <c r="B276" s="39"/>
      <c r="C276" s="219" t="s">
        <v>476</v>
      </c>
      <c r="D276" s="219" t="s">
        <v>134</v>
      </c>
      <c r="E276" s="220" t="s">
        <v>1255</v>
      </c>
      <c r="F276" s="221" t="s">
        <v>1256</v>
      </c>
      <c r="G276" s="222" t="s">
        <v>258</v>
      </c>
      <c r="H276" s="223">
        <v>3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536</v>
      </c>
      <c r="AT276" s="231" t="s">
        <v>134</v>
      </c>
      <c r="AU276" s="231" t="s">
        <v>86</v>
      </c>
      <c r="AY276" s="17" t="s">
        <v>131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536</v>
      </c>
      <c r="BM276" s="231" t="s">
        <v>1432</v>
      </c>
    </row>
    <row r="277" s="13" customFormat="1">
      <c r="A277" s="13"/>
      <c r="B277" s="233"/>
      <c r="C277" s="234"/>
      <c r="D277" s="235" t="s">
        <v>140</v>
      </c>
      <c r="E277" s="236" t="s">
        <v>1</v>
      </c>
      <c r="F277" s="237" t="s">
        <v>1430</v>
      </c>
      <c r="G277" s="234"/>
      <c r="H277" s="238">
        <v>3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140</v>
      </c>
      <c r="AU277" s="244" t="s">
        <v>86</v>
      </c>
      <c r="AV277" s="13" t="s">
        <v>86</v>
      </c>
      <c r="AW277" s="13" t="s">
        <v>32</v>
      </c>
      <c r="AX277" s="13" t="s">
        <v>84</v>
      </c>
      <c r="AY277" s="244" t="s">
        <v>131</v>
      </c>
    </row>
    <row r="278" s="2" customFormat="1" ht="44.25" customHeight="1">
      <c r="A278" s="38"/>
      <c r="B278" s="39"/>
      <c r="C278" s="219" t="s">
        <v>482</v>
      </c>
      <c r="D278" s="219" t="s">
        <v>134</v>
      </c>
      <c r="E278" s="220" t="s">
        <v>1258</v>
      </c>
      <c r="F278" s="221" t="s">
        <v>1259</v>
      </c>
      <c r="G278" s="222" t="s">
        <v>258</v>
      </c>
      <c r="H278" s="223">
        <v>0.32000000000000001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41</v>
      </c>
      <c r="O278" s="91"/>
      <c r="P278" s="229">
        <f>O278*H278</f>
        <v>0</v>
      </c>
      <c r="Q278" s="229">
        <v>0.10100000000000001</v>
      </c>
      <c r="R278" s="229">
        <f>Q278*H278</f>
        <v>0.032320000000000002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536</v>
      </c>
      <c r="AT278" s="231" t="s">
        <v>134</v>
      </c>
      <c r="AU278" s="231" t="s">
        <v>86</v>
      </c>
      <c r="AY278" s="17" t="s">
        <v>131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536</v>
      </c>
      <c r="BM278" s="231" t="s">
        <v>1433</v>
      </c>
    </row>
    <row r="279" s="14" customFormat="1">
      <c r="A279" s="14"/>
      <c r="B279" s="245"/>
      <c r="C279" s="246"/>
      <c r="D279" s="235" t="s">
        <v>140</v>
      </c>
      <c r="E279" s="247" t="s">
        <v>1</v>
      </c>
      <c r="F279" s="248" t="s">
        <v>1261</v>
      </c>
      <c r="G279" s="246"/>
      <c r="H279" s="247" t="s">
        <v>1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140</v>
      </c>
      <c r="AU279" s="254" t="s">
        <v>86</v>
      </c>
      <c r="AV279" s="14" t="s">
        <v>84</v>
      </c>
      <c r="AW279" s="14" t="s">
        <v>32</v>
      </c>
      <c r="AX279" s="14" t="s">
        <v>76</v>
      </c>
      <c r="AY279" s="254" t="s">
        <v>131</v>
      </c>
    </row>
    <row r="280" s="13" customFormat="1">
      <c r="A280" s="13"/>
      <c r="B280" s="233"/>
      <c r="C280" s="234"/>
      <c r="D280" s="235" t="s">
        <v>140</v>
      </c>
      <c r="E280" s="236" t="s">
        <v>1</v>
      </c>
      <c r="F280" s="237" t="s">
        <v>1434</v>
      </c>
      <c r="G280" s="234"/>
      <c r="H280" s="238">
        <v>0.32000000000000001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140</v>
      </c>
      <c r="AU280" s="244" t="s">
        <v>86</v>
      </c>
      <c r="AV280" s="13" t="s">
        <v>86</v>
      </c>
      <c r="AW280" s="13" t="s">
        <v>32</v>
      </c>
      <c r="AX280" s="13" t="s">
        <v>84</v>
      </c>
      <c r="AY280" s="244" t="s">
        <v>131</v>
      </c>
    </row>
    <row r="281" s="2" customFormat="1" ht="21.75" customHeight="1">
      <c r="A281" s="38"/>
      <c r="B281" s="39"/>
      <c r="C281" s="269" t="s">
        <v>487</v>
      </c>
      <c r="D281" s="269" t="s">
        <v>449</v>
      </c>
      <c r="E281" s="270" t="s">
        <v>1263</v>
      </c>
      <c r="F281" s="271" t="s">
        <v>1264</v>
      </c>
      <c r="G281" s="272" t="s">
        <v>258</v>
      </c>
      <c r="H281" s="273">
        <v>0.32600000000000001</v>
      </c>
      <c r="I281" s="274"/>
      <c r="J281" s="275">
        <f>ROUND(I281*H281,2)</f>
        <v>0</v>
      </c>
      <c r="K281" s="276"/>
      <c r="L281" s="277"/>
      <c r="M281" s="278" t="s">
        <v>1</v>
      </c>
      <c r="N281" s="279" t="s">
        <v>41</v>
      </c>
      <c r="O281" s="91"/>
      <c r="P281" s="229">
        <f>O281*H281</f>
        <v>0</v>
      </c>
      <c r="Q281" s="229">
        <v>0.13100000000000001</v>
      </c>
      <c r="R281" s="229">
        <f>Q281*H281</f>
        <v>0.042706000000000001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1105</v>
      </c>
      <c r="AT281" s="231" t="s">
        <v>449</v>
      </c>
      <c r="AU281" s="231" t="s">
        <v>86</v>
      </c>
      <c r="AY281" s="17" t="s">
        <v>131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1105</v>
      </c>
      <c r="BM281" s="231" t="s">
        <v>1435</v>
      </c>
    </row>
    <row r="282" s="13" customFormat="1">
      <c r="A282" s="13"/>
      <c r="B282" s="233"/>
      <c r="C282" s="234"/>
      <c r="D282" s="235" t="s">
        <v>140</v>
      </c>
      <c r="E282" s="236" t="s">
        <v>1</v>
      </c>
      <c r="F282" s="237" t="s">
        <v>1436</v>
      </c>
      <c r="G282" s="234"/>
      <c r="H282" s="238">
        <v>0.32000000000000001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140</v>
      </c>
      <c r="AU282" s="244" t="s">
        <v>86</v>
      </c>
      <c r="AV282" s="13" t="s">
        <v>86</v>
      </c>
      <c r="AW282" s="13" t="s">
        <v>32</v>
      </c>
      <c r="AX282" s="13" t="s">
        <v>84</v>
      </c>
      <c r="AY282" s="244" t="s">
        <v>131</v>
      </c>
    </row>
    <row r="283" s="13" customFormat="1">
      <c r="A283" s="13"/>
      <c r="B283" s="233"/>
      <c r="C283" s="234"/>
      <c r="D283" s="235" t="s">
        <v>140</v>
      </c>
      <c r="E283" s="234"/>
      <c r="F283" s="237" t="s">
        <v>1437</v>
      </c>
      <c r="G283" s="234"/>
      <c r="H283" s="238">
        <v>0.32600000000000001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140</v>
      </c>
      <c r="AU283" s="244" t="s">
        <v>86</v>
      </c>
      <c r="AV283" s="13" t="s">
        <v>86</v>
      </c>
      <c r="AW283" s="13" t="s">
        <v>4</v>
      </c>
      <c r="AX283" s="13" t="s">
        <v>84</v>
      </c>
      <c r="AY283" s="244" t="s">
        <v>131</v>
      </c>
    </row>
    <row r="284" s="2" customFormat="1" ht="24.15" customHeight="1">
      <c r="A284" s="38"/>
      <c r="B284" s="39"/>
      <c r="C284" s="219" t="s">
        <v>491</v>
      </c>
      <c r="D284" s="219" t="s">
        <v>134</v>
      </c>
      <c r="E284" s="220" t="s">
        <v>1268</v>
      </c>
      <c r="F284" s="221" t="s">
        <v>1269</v>
      </c>
      <c r="G284" s="222" t="s">
        <v>287</v>
      </c>
      <c r="H284" s="223">
        <v>8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41</v>
      </c>
      <c r="O284" s="91"/>
      <c r="P284" s="229">
        <f>O284*H284</f>
        <v>0</v>
      </c>
      <c r="Q284" s="229">
        <v>8.0000000000000007E-05</v>
      </c>
      <c r="R284" s="229">
        <f>Q284*H284</f>
        <v>0.00064000000000000005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536</v>
      </c>
      <c r="AT284" s="231" t="s">
        <v>134</v>
      </c>
      <c r="AU284" s="231" t="s">
        <v>86</v>
      </c>
      <c r="AY284" s="17" t="s">
        <v>131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536</v>
      </c>
      <c r="BM284" s="231" t="s">
        <v>1438</v>
      </c>
    </row>
    <row r="285" s="13" customFormat="1">
      <c r="A285" s="13"/>
      <c r="B285" s="233"/>
      <c r="C285" s="234"/>
      <c r="D285" s="235" t="s">
        <v>140</v>
      </c>
      <c r="E285" s="236" t="s">
        <v>1</v>
      </c>
      <c r="F285" s="237" t="s">
        <v>155</v>
      </c>
      <c r="G285" s="234"/>
      <c r="H285" s="238">
        <v>8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140</v>
      </c>
      <c r="AU285" s="244" t="s">
        <v>86</v>
      </c>
      <c r="AV285" s="13" t="s">
        <v>86</v>
      </c>
      <c r="AW285" s="13" t="s">
        <v>32</v>
      </c>
      <c r="AX285" s="13" t="s">
        <v>84</v>
      </c>
      <c r="AY285" s="244" t="s">
        <v>131</v>
      </c>
    </row>
    <row r="286" s="2" customFormat="1" ht="24.15" customHeight="1">
      <c r="A286" s="38"/>
      <c r="B286" s="39"/>
      <c r="C286" s="269" t="s">
        <v>495</v>
      </c>
      <c r="D286" s="269" t="s">
        <v>449</v>
      </c>
      <c r="E286" s="270" t="s">
        <v>1271</v>
      </c>
      <c r="F286" s="271" t="s">
        <v>1272</v>
      </c>
      <c r="G286" s="272" t="s">
        <v>383</v>
      </c>
      <c r="H286" s="273">
        <v>11.016</v>
      </c>
      <c r="I286" s="274"/>
      <c r="J286" s="275">
        <f>ROUND(I286*H286,2)</f>
        <v>0</v>
      </c>
      <c r="K286" s="276"/>
      <c r="L286" s="277"/>
      <c r="M286" s="278" t="s">
        <v>1</v>
      </c>
      <c r="N286" s="279" t="s">
        <v>41</v>
      </c>
      <c r="O286" s="91"/>
      <c r="P286" s="229">
        <f>O286*H286</f>
        <v>0</v>
      </c>
      <c r="Q286" s="229">
        <v>0.017659999999999999</v>
      </c>
      <c r="R286" s="229">
        <f>Q286*H286</f>
        <v>0.19454255999999998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1105</v>
      </c>
      <c r="AT286" s="231" t="s">
        <v>449</v>
      </c>
      <c r="AU286" s="231" t="s">
        <v>86</v>
      </c>
      <c r="AY286" s="17" t="s">
        <v>131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1105</v>
      </c>
      <c r="BM286" s="231" t="s">
        <v>1439</v>
      </c>
    </row>
    <row r="287" s="13" customFormat="1">
      <c r="A287" s="13"/>
      <c r="B287" s="233"/>
      <c r="C287" s="234"/>
      <c r="D287" s="235" t="s">
        <v>140</v>
      </c>
      <c r="E287" s="236" t="s">
        <v>1</v>
      </c>
      <c r="F287" s="237" t="s">
        <v>1440</v>
      </c>
      <c r="G287" s="234"/>
      <c r="H287" s="238">
        <v>10.800000000000001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140</v>
      </c>
      <c r="AU287" s="244" t="s">
        <v>86</v>
      </c>
      <c r="AV287" s="13" t="s">
        <v>86</v>
      </c>
      <c r="AW287" s="13" t="s">
        <v>32</v>
      </c>
      <c r="AX287" s="13" t="s">
        <v>84</v>
      </c>
      <c r="AY287" s="244" t="s">
        <v>131</v>
      </c>
    </row>
    <row r="288" s="13" customFormat="1">
      <c r="A288" s="13"/>
      <c r="B288" s="233"/>
      <c r="C288" s="234"/>
      <c r="D288" s="235" t="s">
        <v>140</v>
      </c>
      <c r="E288" s="234"/>
      <c r="F288" s="237" t="s">
        <v>1441</v>
      </c>
      <c r="G288" s="234"/>
      <c r="H288" s="238">
        <v>11.016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140</v>
      </c>
      <c r="AU288" s="244" t="s">
        <v>86</v>
      </c>
      <c r="AV288" s="13" t="s">
        <v>86</v>
      </c>
      <c r="AW288" s="13" t="s">
        <v>4</v>
      </c>
      <c r="AX288" s="13" t="s">
        <v>84</v>
      </c>
      <c r="AY288" s="244" t="s">
        <v>131</v>
      </c>
    </row>
    <row r="289" s="2" customFormat="1" ht="44.25" customHeight="1">
      <c r="A289" s="38"/>
      <c r="B289" s="39"/>
      <c r="C289" s="219" t="s">
        <v>500</v>
      </c>
      <c r="D289" s="219" t="s">
        <v>134</v>
      </c>
      <c r="E289" s="220" t="s">
        <v>1276</v>
      </c>
      <c r="F289" s="221" t="s">
        <v>1277</v>
      </c>
      <c r="G289" s="222" t="s">
        <v>258</v>
      </c>
      <c r="H289" s="223">
        <v>1.5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0.28999999999999998</v>
      </c>
      <c r="T289" s="230">
        <f>S289*H289</f>
        <v>0.43499999999999994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536</v>
      </c>
      <c r="AT289" s="231" t="s">
        <v>134</v>
      </c>
      <c r="AU289" s="231" t="s">
        <v>86</v>
      </c>
      <c r="AY289" s="17" t="s">
        <v>131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536</v>
      </c>
      <c r="BM289" s="231" t="s">
        <v>1442</v>
      </c>
    </row>
    <row r="290" s="13" customFormat="1">
      <c r="A290" s="13"/>
      <c r="B290" s="233"/>
      <c r="C290" s="234"/>
      <c r="D290" s="235" t="s">
        <v>140</v>
      </c>
      <c r="E290" s="236" t="s">
        <v>1</v>
      </c>
      <c r="F290" s="237" t="s">
        <v>1247</v>
      </c>
      <c r="G290" s="234"/>
      <c r="H290" s="238">
        <v>1.5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140</v>
      </c>
      <c r="AU290" s="244" t="s">
        <v>86</v>
      </c>
      <c r="AV290" s="13" t="s">
        <v>86</v>
      </c>
      <c r="AW290" s="13" t="s">
        <v>32</v>
      </c>
      <c r="AX290" s="13" t="s">
        <v>84</v>
      </c>
      <c r="AY290" s="244" t="s">
        <v>131</v>
      </c>
    </row>
    <row r="291" s="2" customFormat="1" ht="44.25" customHeight="1">
      <c r="A291" s="38"/>
      <c r="B291" s="39"/>
      <c r="C291" s="219" t="s">
        <v>504</v>
      </c>
      <c r="D291" s="219" t="s">
        <v>134</v>
      </c>
      <c r="E291" s="220" t="s">
        <v>1279</v>
      </c>
      <c r="F291" s="221" t="s">
        <v>1280</v>
      </c>
      <c r="G291" s="222" t="s">
        <v>258</v>
      </c>
      <c r="H291" s="223">
        <v>3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0.44</v>
      </c>
      <c r="T291" s="230">
        <f>S291*H291</f>
        <v>1.3200000000000001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536</v>
      </c>
      <c r="AT291" s="231" t="s">
        <v>134</v>
      </c>
      <c r="AU291" s="231" t="s">
        <v>86</v>
      </c>
      <c r="AY291" s="17" t="s">
        <v>131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536</v>
      </c>
      <c r="BM291" s="231" t="s">
        <v>1443</v>
      </c>
    </row>
    <row r="292" s="13" customFormat="1">
      <c r="A292" s="13"/>
      <c r="B292" s="233"/>
      <c r="C292" s="234"/>
      <c r="D292" s="235" t="s">
        <v>140</v>
      </c>
      <c r="E292" s="236" t="s">
        <v>1</v>
      </c>
      <c r="F292" s="237" t="s">
        <v>1444</v>
      </c>
      <c r="G292" s="234"/>
      <c r="H292" s="238">
        <v>3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140</v>
      </c>
      <c r="AU292" s="244" t="s">
        <v>86</v>
      </c>
      <c r="AV292" s="13" t="s">
        <v>86</v>
      </c>
      <c r="AW292" s="13" t="s">
        <v>32</v>
      </c>
      <c r="AX292" s="13" t="s">
        <v>84</v>
      </c>
      <c r="AY292" s="244" t="s">
        <v>131</v>
      </c>
    </row>
    <row r="293" s="2" customFormat="1" ht="44.25" customHeight="1">
      <c r="A293" s="38"/>
      <c r="B293" s="39"/>
      <c r="C293" s="219" t="s">
        <v>508</v>
      </c>
      <c r="D293" s="219" t="s">
        <v>134</v>
      </c>
      <c r="E293" s="220" t="s">
        <v>1283</v>
      </c>
      <c r="F293" s="221" t="s">
        <v>1284</v>
      </c>
      <c r="G293" s="222" t="s">
        <v>258</v>
      </c>
      <c r="H293" s="223">
        <v>1.5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0.625</v>
      </c>
      <c r="T293" s="230">
        <f>S293*H293</f>
        <v>0.9375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536</v>
      </c>
      <c r="AT293" s="231" t="s">
        <v>134</v>
      </c>
      <c r="AU293" s="231" t="s">
        <v>86</v>
      </c>
      <c r="AY293" s="17" t="s">
        <v>131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536</v>
      </c>
      <c r="BM293" s="231" t="s">
        <v>1445</v>
      </c>
    </row>
    <row r="294" s="13" customFormat="1">
      <c r="A294" s="13"/>
      <c r="B294" s="233"/>
      <c r="C294" s="234"/>
      <c r="D294" s="235" t="s">
        <v>140</v>
      </c>
      <c r="E294" s="236" t="s">
        <v>1</v>
      </c>
      <c r="F294" s="237" t="s">
        <v>1247</v>
      </c>
      <c r="G294" s="234"/>
      <c r="H294" s="238">
        <v>1.5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140</v>
      </c>
      <c r="AU294" s="244" t="s">
        <v>86</v>
      </c>
      <c r="AV294" s="13" t="s">
        <v>86</v>
      </c>
      <c r="AW294" s="13" t="s">
        <v>32</v>
      </c>
      <c r="AX294" s="13" t="s">
        <v>84</v>
      </c>
      <c r="AY294" s="244" t="s">
        <v>131</v>
      </c>
    </row>
    <row r="295" s="2" customFormat="1" ht="37.8" customHeight="1">
      <c r="A295" s="38"/>
      <c r="B295" s="39"/>
      <c r="C295" s="219" t="s">
        <v>513</v>
      </c>
      <c r="D295" s="219" t="s">
        <v>134</v>
      </c>
      <c r="E295" s="220" t="s">
        <v>1287</v>
      </c>
      <c r="F295" s="221" t="s">
        <v>1288</v>
      </c>
      <c r="G295" s="222" t="s">
        <v>258</v>
      </c>
      <c r="H295" s="223">
        <v>3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0.316</v>
      </c>
      <c r="T295" s="230">
        <f>S295*H295</f>
        <v>0.94799999999999995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536</v>
      </c>
      <c r="AT295" s="231" t="s">
        <v>134</v>
      </c>
      <c r="AU295" s="231" t="s">
        <v>86</v>
      </c>
      <c r="AY295" s="17" t="s">
        <v>131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536</v>
      </c>
      <c r="BM295" s="231" t="s">
        <v>1446</v>
      </c>
    </row>
    <row r="296" s="13" customFormat="1">
      <c r="A296" s="13"/>
      <c r="B296" s="233"/>
      <c r="C296" s="234"/>
      <c r="D296" s="235" t="s">
        <v>140</v>
      </c>
      <c r="E296" s="236" t="s">
        <v>1</v>
      </c>
      <c r="F296" s="237" t="s">
        <v>1444</v>
      </c>
      <c r="G296" s="234"/>
      <c r="H296" s="238">
        <v>3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140</v>
      </c>
      <c r="AU296" s="244" t="s">
        <v>86</v>
      </c>
      <c r="AV296" s="13" t="s">
        <v>86</v>
      </c>
      <c r="AW296" s="13" t="s">
        <v>32</v>
      </c>
      <c r="AX296" s="13" t="s">
        <v>84</v>
      </c>
      <c r="AY296" s="244" t="s">
        <v>131</v>
      </c>
    </row>
    <row r="297" s="2" customFormat="1" ht="24.15" customHeight="1">
      <c r="A297" s="38"/>
      <c r="B297" s="39"/>
      <c r="C297" s="219" t="s">
        <v>520</v>
      </c>
      <c r="D297" s="219" t="s">
        <v>134</v>
      </c>
      <c r="E297" s="220" t="s">
        <v>1290</v>
      </c>
      <c r="F297" s="221" t="s">
        <v>1291</v>
      </c>
      <c r="G297" s="222" t="s">
        <v>383</v>
      </c>
      <c r="H297" s="223">
        <v>6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8.0000000000000007E-05</v>
      </c>
      <c r="R297" s="229">
        <f>Q297*H297</f>
        <v>0.00048000000000000007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536</v>
      </c>
      <c r="AT297" s="231" t="s">
        <v>134</v>
      </c>
      <c r="AU297" s="231" t="s">
        <v>86</v>
      </c>
      <c r="AY297" s="17" t="s">
        <v>131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536</v>
      </c>
      <c r="BM297" s="231" t="s">
        <v>1447</v>
      </c>
    </row>
    <row r="298" s="13" customFormat="1">
      <c r="A298" s="13"/>
      <c r="B298" s="233"/>
      <c r="C298" s="234"/>
      <c r="D298" s="235" t="s">
        <v>140</v>
      </c>
      <c r="E298" s="236" t="s">
        <v>1</v>
      </c>
      <c r="F298" s="237" t="s">
        <v>1293</v>
      </c>
      <c r="G298" s="234"/>
      <c r="H298" s="238">
        <v>6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140</v>
      </c>
      <c r="AU298" s="244" t="s">
        <v>86</v>
      </c>
      <c r="AV298" s="13" t="s">
        <v>86</v>
      </c>
      <c r="AW298" s="13" t="s">
        <v>32</v>
      </c>
      <c r="AX298" s="13" t="s">
        <v>84</v>
      </c>
      <c r="AY298" s="244" t="s">
        <v>131</v>
      </c>
    </row>
    <row r="299" s="2" customFormat="1" ht="24.15" customHeight="1">
      <c r="A299" s="38"/>
      <c r="B299" s="39"/>
      <c r="C299" s="219" t="s">
        <v>525</v>
      </c>
      <c r="D299" s="219" t="s">
        <v>134</v>
      </c>
      <c r="E299" s="220" t="s">
        <v>1294</v>
      </c>
      <c r="F299" s="221" t="s">
        <v>1295</v>
      </c>
      <c r="G299" s="222" t="s">
        <v>383</v>
      </c>
      <c r="H299" s="223">
        <v>12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41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536</v>
      </c>
      <c r="AT299" s="231" t="s">
        <v>134</v>
      </c>
      <c r="AU299" s="231" t="s">
        <v>86</v>
      </c>
      <c r="AY299" s="17" t="s">
        <v>131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84</v>
      </c>
      <c r="BK299" s="232">
        <f>ROUND(I299*H299,2)</f>
        <v>0</v>
      </c>
      <c r="BL299" s="17" t="s">
        <v>536</v>
      </c>
      <c r="BM299" s="231" t="s">
        <v>1448</v>
      </c>
    </row>
    <row r="300" s="13" customFormat="1">
      <c r="A300" s="13"/>
      <c r="B300" s="233"/>
      <c r="C300" s="234"/>
      <c r="D300" s="235" t="s">
        <v>140</v>
      </c>
      <c r="E300" s="236" t="s">
        <v>1</v>
      </c>
      <c r="F300" s="237" t="s">
        <v>1449</v>
      </c>
      <c r="G300" s="234"/>
      <c r="H300" s="238">
        <v>12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140</v>
      </c>
      <c r="AU300" s="244" t="s">
        <v>86</v>
      </c>
      <c r="AV300" s="13" t="s">
        <v>86</v>
      </c>
      <c r="AW300" s="13" t="s">
        <v>32</v>
      </c>
      <c r="AX300" s="13" t="s">
        <v>84</v>
      </c>
      <c r="AY300" s="244" t="s">
        <v>131</v>
      </c>
    </row>
    <row r="301" s="2" customFormat="1" ht="24.15" customHeight="1">
      <c r="A301" s="38"/>
      <c r="B301" s="39"/>
      <c r="C301" s="219" t="s">
        <v>531</v>
      </c>
      <c r="D301" s="219" t="s">
        <v>134</v>
      </c>
      <c r="E301" s="220" t="s">
        <v>1298</v>
      </c>
      <c r="F301" s="221" t="s">
        <v>1299</v>
      </c>
      <c r="G301" s="222" t="s">
        <v>253</v>
      </c>
      <c r="H301" s="223">
        <v>3.5459999999999998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536</v>
      </c>
      <c r="AT301" s="231" t="s">
        <v>134</v>
      </c>
      <c r="AU301" s="231" t="s">
        <v>86</v>
      </c>
      <c r="AY301" s="17" t="s">
        <v>131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536</v>
      </c>
      <c r="BM301" s="231" t="s">
        <v>1450</v>
      </c>
    </row>
    <row r="302" s="14" customFormat="1">
      <c r="A302" s="14"/>
      <c r="B302" s="245"/>
      <c r="C302" s="246"/>
      <c r="D302" s="235" t="s">
        <v>140</v>
      </c>
      <c r="E302" s="247" t="s">
        <v>1</v>
      </c>
      <c r="F302" s="248" t="s">
        <v>1301</v>
      </c>
      <c r="G302" s="246"/>
      <c r="H302" s="247" t="s">
        <v>1</v>
      </c>
      <c r="I302" s="249"/>
      <c r="J302" s="246"/>
      <c r="K302" s="246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140</v>
      </c>
      <c r="AU302" s="254" t="s">
        <v>86</v>
      </c>
      <c r="AV302" s="14" t="s">
        <v>84</v>
      </c>
      <c r="AW302" s="14" t="s">
        <v>32</v>
      </c>
      <c r="AX302" s="14" t="s">
        <v>76</v>
      </c>
      <c r="AY302" s="254" t="s">
        <v>131</v>
      </c>
    </row>
    <row r="303" s="13" customFormat="1">
      <c r="A303" s="13"/>
      <c r="B303" s="233"/>
      <c r="C303" s="234"/>
      <c r="D303" s="235" t="s">
        <v>140</v>
      </c>
      <c r="E303" s="236" t="s">
        <v>1</v>
      </c>
      <c r="F303" s="237" t="s">
        <v>1451</v>
      </c>
      <c r="G303" s="234"/>
      <c r="H303" s="238">
        <v>2.04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140</v>
      </c>
      <c r="AU303" s="244" t="s">
        <v>86</v>
      </c>
      <c r="AV303" s="13" t="s">
        <v>86</v>
      </c>
      <c r="AW303" s="13" t="s">
        <v>32</v>
      </c>
      <c r="AX303" s="13" t="s">
        <v>76</v>
      </c>
      <c r="AY303" s="244" t="s">
        <v>131</v>
      </c>
    </row>
    <row r="304" s="14" customFormat="1">
      <c r="A304" s="14"/>
      <c r="B304" s="245"/>
      <c r="C304" s="246"/>
      <c r="D304" s="235" t="s">
        <v>140</v>
      </c>
      <c r="E304" s="247" t="s">
        <v>1</v>
      </c>
      <c r="F304" s="248" t="s">
        <v>1303</v>
      </c>
      <c r="G304" s="246"/>
      <c r="H304" s="247" t="s">
        <v>1</v>
      </c>
      <c r="I304" s="249"/>
      <c r="J304" s="246"/>
      <c r="K304" s="246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140</v>
      </c>
      <c r="AU304" s="254" t="s">
        <v>86</v>
      </c>
      <c r="AV304" s="14" t="s">
        <v>84</v>
      </c>
      <c r="AW304" s="14" t="s">
        <v>32</v>
      </c>
      <c r="AX304" s="14" t="s">
        <v>76</v>
      </c>
      <c r="AY304" s="254" t="s">
        <v>131</v>
      </c>
    </row>
    <row r="305" s="13" customFormat="1">
      <c r="A305" s="13"/>
      <c r="B305" s="233"/>
      <c r="C305" s="234"/>
      <c r="D305" s="235" t="s">
        <v>140</v>
      </c>
      <c r="E305" s="236" t="s">
        <v>1</v>
      </c>
      <c r="F305" s="237" t="s">
        <v>1452</v>
      </c>
      <c r="G305" s="234"/>
      <c r="H305" s="238">
        <v>1.506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140</v>
      </c>
      <c r="AU305" s="244" t="s">
        <v>86</v>
      </c>
      <c r="AV305" s="13" t="s">
        <v>86</v>
      </c>
      <c r="AW305" s="13" t="s">
        <v>32</v>
      </c>
      <c r="AX305" s="13" t="s">
        <v>76</v>
      </c>
      <c r="AY305" s="244" t="s">
        <v>131</v>
      </c>
    </row>
    <row r="306" s="15" customFormat="1">
      <c r="A306" s="15"/>
      <c r="B306" s="258"/>
      <c r="C306" s="259"/>
      <c r="D306" s="235" t="s">
        <v>140</v>
      </c>
      <c r="E306" s="260" t="s">
        <v>1</v>
      </c>
      <c r="F306" s="261" t="s">
        <v>246</v>
      </c>
      <c r="G306" s="259"/>
      <c r="H306" s="262">
        <v>3.5460000000000003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140</v>
      </c>
      <c r="AU306" s="268" t="s">
        <v>86</v>
      </c>
      <c r="AV306" s="15" t="s">
        <v>146</v>
      </c>
      <c r="AW306" s="15" t="s">
        <v>32</v>
      </c>
      <c r="AX306" s="15" t="s">
        <v>84</v>
      </c>
      <c r="AY306" s="268" t="s">
        <v>131</v>
      </c>
    </row>
    <row r="307" s="2" customFormat="1" ht="37.8" customHeight="1">
      <c r="A307" s="38"/>
      <c r="B307" s="39"/>
      <c r="C307" s="219" t="s">
        <v>536</v>
      </c>
      <c r="D307" s="219" t="s">
        <v>134</v>
      </c>
      <c r="E307" s="220" t="s">
        <v>1305</v>
      </c>
      <c r="F307" s="221" t="s">
        <v>1306</v>
      </c>
      <c r="G307" s="222" t="s">
        <v>253</v>
      </c>
      <c r="H307" s="223">
        <v>17.292000000000002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536</v>
      </c>
      <c r="AT307" s="231" t="s">
        <v>134</v>
      </c>
      <c r="AU307" s="231" t="s">
        <v>86</v>
      </c>
      <c r="AY307" s="17" t="s">
        <v>131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536</v>
      </c>
      <c r="BM307" s="231" t="s">
        <v>1453</v>
      </c>
    </row>
    <row r="308" s="14" customFormat="1">
      <c r="A308" s="14"/>
      <c r="B308" s="245"/>
      <c r="C308" s="246"/>
      <c r="D308" s="235" t="s">
        <v>140</v>
      </c>
      <c r="E308" s="247" t="s">
        <v>1</v>
      </c>
      <c r="F308" s="248" t="s">
        <v>1301</v>
      </c>
      <c r="G308" s="246"/>
      <c r="H308" s="247" t="s">
        <v>1</v>
      </c>
      <c r="I308" s="249"/>
      <c r="J308" s="246"/>
      <c r="K308" s="246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140</v>
      </c>
      <c r="AU308" s="254" t="s">
        <v>86</v>
      </c>
      <c r="AV308" s="14" t="s">
        <v>84</v>
      </c>
      <c r="AW308" s="14" t="s">
        <v>32</v>
      </c>
      <c r="AX308" s="14" t="s">
        <v>76</v>
      </c>
      <c r="AY308" s="254" t="s">
        <v>131</v>
      </c>
    </row>
    <row r="309" s="13" customFormat="1">
      <c r="A309" s="13"/>
      <c r="B309" s="233"/>
      <c r="C309" s="234"/>
      <c r="D309" s="235" t="s">
        <v>140</v>
      </c>
      <c r="E309" s="236" t="s">
        <v>1</v>
      </c>
      <c r="F309" s="237" t="s">
        <v>1454</v>
      </c>
      <c r="G309" s="234"/>
      <c r="H309" s="238">
        <v>14.279999999999999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140</v>
      </c>
      <c r="AU309" s="244" t="s">
        <v>86</v>
      </c>
      <c r="AV309" s="13" t="s">
        <v>86</v>
      </c>
      <c r="AW309" s="13" t="s">
        <v>32</v>
      </c>
      <c r="AX309" s="13" t="s">
        <v>76</v>
      </c>
      <c r="AY309" s="244" t="s">
        <v>131</v>
      </c>
    </row>
    <row r="310" s="14" customFormat="1">
      <c r="A310" s="14"/>
      <c r="B310" s="245"/>
      <c r="C310" s="246"/>
      <c r="D310" s="235" t="s">
        <v>140</v>
      </c>
      <c r="E310" s="247" t="s">
        <v>1</v>
      </c>
      <c r="F310" s="248" t="s">
        <v>1303</v>
      </c>
      <c r="G310" s="246"/>
      <c r="H310" s="247" t="s">
        <v>1</v>
      </c>
      <c r="I310" s="249"/>
      <c r="J310" s="246"/>
      <c r="K310" s="246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140</v>
      </c>
      <c r="AU310" s="254" t="s">
        <v>86</v>
      </c>
      <c r="AV310" s="14" t="s">
        <v>84</v>
      </c>
      <c r="AW310" s="14" t="s">
        <v>32</v>
      </c>
      <c r="AX310" s="14" t="s">
        <v>76</v>
      </c>
      <c r="AY310" s="254" t="s">
        <v>131</v>
      </c>
    </row>
    <row r="311" s="13" customFormat="1">
      <c r="A311" s="13"/>
      <c r="B311" s="233"/>
      <c r="C311" s="234"/>
      <c r="D311" s="235" t="s">
        <v>140</v>
      </c>
      <c r="E311" s="236" t="s">
        <v>1</v>
      </c>
      <c r="F311" s="237" t="s">
        <v>1455</v>
      </c>
      <c r="G311" s="234"/>
      <c r="H311" s="238">
        <v>3.012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140</v>
      </c>
      <c r="AU311" s="244" t="s">
        <v>86</v>
      </c>
      <c r="AV311" s="13" t="s">
        <v>86</v>
      </c>
      <c r="AW311" s="13" t="s">
        <v>32</v>
      </c>
      <c r="AX311" s="13" t="s">
        <v>76</v>
      </c>
      <c r="AY311" s="244" t="s">
        <v>131</v>
      </c>
    </row>
    <row r="312" s="15" customFormat="1">
      <c r="A312" s="15"/>
      <c r="B312" s="258"/>
      <c r="C312" s="259"/>
      <c r="D312" s="235" t="s">
        <v>140</v>
      </c>
      <c r="E312" s="260" t="s">
        <v>1</v>
      </c>
      <c r="F312" s="261" t="s">
        <v>246</v>
      </c>
      <c r="G312" s="259"/>
      <c r="H312" s="262">
        <v>17.291999999999998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140</v>
      </c>
      <c r="AU312" s="268" t="s">
        <v>86</v>
      </c>
      <c r="AV312" s="15" t="s">
        <v>146</v>
      </c>
      <c r="AW312" s="15" t="s">
        <v>32</v>
      </c>
      <c r="AX312" s="15" t="s">
        <v>84</v>
      </c>
      <c r="AY312" s="268" t="s">
        <v>131</v>
      </c>
    </row>
    <row r="313" s="2" customFormat="1" ht="44.25" customHeight="1">
      <c r="A313" s="38"/>
      <c r="B313" s="39"/>
      <c r="C313" s="219" t="s">
        <v>540</v>
      </c>
      <c r="D313" s="219" t="s">
        <v>134</v>
      </c>
      <c r="E313" s="220" t="s">
        <v>1310</v>
      </c>
      <c r="F313" s="221" t="s">
        <v>1311</v>
      </c>
      <c r="G313" s="222" t="s">
        <v>253</v>
      </c>
      <c r="H313" s="223">
        <v>2.04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41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536</v>
      </c>
      <c r="AT313" s="231" t="s">
        <v>134</v>
      </c>
      <c r="AU313" s="231" t="s">
        <v>86</v>
      </c>
      <c r="AY313" s="17" t="s">
        <v>131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536</v>
      </c>
      <c r="BM313" s="231" t="s">
        <v>1456</v>
      </c>
    </row>
    <row r="314" s="14" customFormat="1">
      <c r="A314" s="14"/>
      <c r="B314" s="245"/>
      <c r="C314" s="246"/>
      <c r="D314" s="235" t="s">
        <v>140</v>
      </c>
      <c r="E314" s="247" t="s">
        <v>1</v>
      </c>
      <c r="F314" s="248" t="s">
        <v>1313</v>
      </c>
      <c r="G314" s="246"/>
      <c r="H314" s="247" t="s">
        <v>1</v>
      </c>
      <c r="I314" s="249"/>
      <c r="J314" s="246"/>
      <c r="K314" s="246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140</v>
      </c>
      <c r="AU314" s="254" t="s">
        <v>86</v>
      </c>
      <c r="AV314" s="14" t="s">
        <v>84</v>
      </c>
      <c r="AW314" s="14" t="s">
        <v>32</v>
      </c>
      <c r="AX314" s="14" t="s">
        <v>76</v>
      </c>
      <c r="AY314" s="254" t="s">
        <v>131</v>
      </c>
    </row>
    <row r="315" s="13" customFormat="1">
      <c r="A315" s="13"/>
      <c r="B315" s="233"/>
      <c r="C315" s="234"/>
      <c r="D315" s="235" t="s">
        <v>140</v>
      </c>
      <c r="E315" s="236" t="s">
        <v>1</v>
      </c>
      <c r="F315" s="237" t="s">
        <v>1451</v>
      </c>
      <c r="G315" s="234"/>
      <c r="H315" s="238">
        <v>2.04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140</v>
      </c>
      <c r="AU315" s="244" t="s">
        <v>86</v>
      </c>
      <c r="AV315" s="13" t="s">
        <v>86</v>
      </c>
      <c r="AW315" s="13" t="s">
        <v>32</v>
      </c>
      <c r="AX315" s="13" t="s">
        <v>84</v>
      </c>
      <c r="AY315" s="244" t="s">
        <v>131</v>
      </c>
    </row>
    <row r="316" s="2" customFormat="1" ht="16.5" customHeight="1">
      <c r="A316" s="38"/>
      <c r="B316" s="39"/>
      <c r="C316" s="219" t="s">
        <v>544</v>
      </c>
      <c r="D316" s="219" t="s">
        <v>134</v>
      </c>
      <c r="E316" s="220" t="s">
        <v>1314</v>
      </c>
      <c r="F316" s="221" t="s">
        <v>1315</v>
      </c>
      <c r="G316" s="222" t="s">
        <v>253</v>
      </c>
      <c r="H316" s="223">
        <v>1.506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536</v>
      </c>
      <c r="AT316" s="231" t="s">
        <v>134</v>
      </c>
      <c r="AU316" s="231" t="s">
        <v>86</v>
      </c>
      <c r="AY316" s="17" t="s">
        <v>131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536</v>
      </c>
      <c r="BM316" s="231" t="s">
        <v>1457</v>
      </c>
    </row>
    <row r="317" s="13" customFormat="1">
      <c r="A317" s="13"/>
      <c r="B317" s="233"/>
      <c r="C317" s="234"/>
      <c r="D317" s="235" t="s">
        <v>140</v>
      </c>
      <c r="E317" s="236" t="s">
        <v>1</v>
      </c>
      <c r="F317" s="237" t="s">
        <v>1452</v>
      </c>
      <c r="G317" s="234"/>
      <c r="H317" s="238">
        <v>1.506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140</v>
      </c>
      <c r="AU317" s="244" t="s">
        <v>86</v>
      </c>
      <c r="AV317" s="13" t="s">
        <v>86</v>
      </c>
      <c r="AW317" s="13" t="s">
        <v>32</v>
      </c>
      <c r="AX317" s="13" t="s">
        <v>84</v>
      </c>
      <c r="AY317" s="244" t="s">
        <v>131</v>
      </c>
    </row>
    <row r="318" s="12" customFormat="1" ht="25.92" customHeight="1">
      <c r="A318" s="12"/>
      <c r="B318" s="203"/>
      <c r="C318" s="204"/>
      <c r="D318" s="205" t="s">
        <v>75</v>
      </c>
      <c r="E318" s="206" t="s">
        <v>128</v>
      </c>
      <c r="F318" s="206" t="s">
        <v>129</v>
      </c>
      <c r="G318" s="204"/>
      <c r="H318" s="204"/>
      <c r="I318" s="207"/>
      <c r="J318" s="208">
        <f>BK318</f>
        <v>0</v>
      </c>
      <c r="K318" s="204"/>
      <c r="L318" s="209"/>
      <c r="M318" s="210"/>
      <c r="N318" s="211"/>
      <c r="O318" s="211"/>
      <c r="P318" s="212">
        <f>P319+P323+P327</f>
        <v>0</v>
      </c>
      <c r="Q318" s="211"/>
      <c r="R318" s="212">
        <f>R319+R323+R327</f>
        <v>0</v>
      </c>
      <c r="S318" s="211"/>
      <c r="T318" s="213">
        <f>T319+T323+T327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146</v>
      </c>
      <c r="AT318" s="215" t="s">
        <v>75</v>
      </c>
      <c r="AU318" s="215" t="s">
        <v>76</v>
      </c>
      <c r="AY318" s="214" t="s">
        <v>131</v>
      </c>
      <c r="BK318" s="216">
        <f>BK319+BK323+BK327</f>
        <v>0</v>
      </c>
    </row>
    <row r="319" s="12" customFormat="1" ht="22.8" customHeight="1">
      <c r="A319" s="12"/>
      <c r="B319" s="203"/>
      <c r="C319" s="204"/>
      <c r="D319" s="205" t="s">
        <v>75</v>
      </c>
      <c r="E319" s="217" t="s">
        <v>1317</v>
      </c>
      <c r="F319" s="217" t="s">
        <v>1318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SUM(P320:P322)</f>
        <v>0</v>
      </c>
      <c r="Q319" s="211"/>
      <c r="R319" s="212">
        <f>SUM(R320:R322)</f>
        <v>0</v>
      </c>
      <c r="S319" s="211"/>
      <c r="T319" s="213">
        <f>SUM(T320:T322)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146</v>
      </c>
      <c r="AT319" s="215" t="s">
        <v>75</v>
      </c>
      <c r="AU319" s="215" t="s">
        <v>84</v>
      </c>
      <c r="AY319" s="214" t="s">
        <v>131</v>
      </c>
      <c r="BK319" s="216">
        <f>SUM(BK320:BK322)</f>
        <v>0</v>
      </c>
    </row>
    <row r="320" s="2" customFormat="1" ht="16.5" customHeight="1">
      <c r="A320" s="38"/>
      <c r="B320" s="39"/>
      <c r="C320" s="219" t="s">
        <v>549</v>
      </c>
      <c r="D320" s="219" t="s">
        <v>134</v>
      </c>
      <c r="E320" s="220" t="s">
        <v>1319</v>
      </c>
      <c r="F320" s="221" t="s">
        <v>1320</v>
      </c>
      <c r="G320" s="222" t="s">
        <v>153</v>
      </c>
      <c r="H320" s="223">
        <v>8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41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1321</v>
      </c>
      <c r="AT320" s="231" t="s">
        <v>134</v>
      </c>
      <c r="AU320" s="231" t="s">
        <v>86</v>
      </c>
      <c r="AY320" s="17" t="s">
        <v>131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1321</v>
      </c>
      <c r="BM320" s="231" t="s">
        <v>1458</v>
      </c>
    </row>
    <row r="321" s="14" customFormat="1">
      <c r="A321" s="14"/>
      <c r="B321" s="245"/>
      <c r="C321" s="246"/>
      <c r="D321" s="235" t="s">
        <v>140</v>
      </c>
      <c r="E321" s="247" t="s">
        <v>1</v>
      </c>
      <c r="F321" s="248" t="s">
        <v>1323</v>
      </c>
      <c r="G321" s="246"/>
      <c r="H321" s="247" t="s">
        <v>1</v>
      </c>
      <c r="I321" s="249"/>
      <c r="J321" s="246"/>
      <c r="K321" s="246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140</v>
      </c>
      <c r="AU321" s="254" t="s">
        <v>86</v>
      </c>
      <c r="AV321" s="14" t="s">
        <v>84</v>
      </c>
      <c r="AW321" s="14" t="s">
        <v>32</v>
      </c>
      <c r="AX321" s="14" t="s">
        <v>76</v>
      </c>
      <c r="AY321" s="254" t="s">
        <v>131</v>
      </c>
    </row>
    <row r="322" s="13" customFormat="1">
      <c r="A322" s="13"/>
      <c r="B322" s="233"/>
      <c r="C322" s="234"/>
      <c r="D322" s="235" t="s">
        <v>140</v>
      </c>
      <c r="E322" s="236" t="s">
        <v>1</v>
      </c>
      <c r="F322" s="237" t="s">
        <v>155</v>
      </c>
      <c r="G322" s="234"/>
      <c r="H322" s="238">
        <v>8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140</v>
      </c>
      <c r="AU322" s="244" t="s">
        <v>86</v>
      </c>
      <c r="AV322" s="13" t="s">
        <v>86</v>
      </c>
      <c r="AW322" s="13" t="s">
        <v>32</v>
      </c>
      <c r="AX322" s="13" t="s">
        <v>84</v>
      </c>
      <c r="AY322" s="244" t="s">
        <v>131</v>
      </c>
    </row>
    <row r="323" s="12" customFormat="1" ht="22.8" customHeight="1">
      <c r="A323" s="12"/>
      <c r="B323" s="203"/>
      <c r="C323" s="204"/>
      <c r="D323" s="205" t="s">
        <v>75</v>
      </c>
      <c r="E323" s="217" t="s">
        <v>175</v>
      </c>
      <c r="F323" s="217" t="s">
        <v>176</v>
      </c>
      <c r="G323" s="204"/>
      <c r="H323" s="204"/>
      <c r="I323" s="207"/>
      <c r="J323" s="218">
        <f>BK323</f>
        <v>0</v>
      </c>
      <c r="K323" s="204"/>
      <c r="L323" s="209"/>
      <c r="M323" s="210"/>
      <c r="N323" s="211"/>
      <c r="O323" s="211"/>
      <c r="P323" s="212">
        <f>SUM(P324:P326)</f>
        <v>0</v>
      </c>
      <c r="Q323" s="211"/>
      <c r="R323" s="212">
        <f>SUM(R324:R326)</f>
        <v>0</v>
      </c>
      <c r="S323" s="211"/>
      <c r="T323" s="213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4" t="s">
        <v>130</v>
      </c>
      <c r="AT323" s="215" t="s">
        <v>75</v>
      </c>
      <c r="AU323" s="215" t="s">
        <v>84</v>
      </c>
      <c r="AY323" s="214" t="s">
        <v>131</v>
      </c>
      <c r="BK323" s="216">
        <f>SUM(BK324:BK326)</f>
        <v>0</v>
      </c>
    </row>
    <row r="324" s="2" customFormat="1" ht="16.5" customHeight="1">
      <c r="A324" s="38"/>
      <c r="B324" s="39"/>
      <c r="C324" s="219" t="s">
        <v>555</v>
      </c>
      <c r="D324" s="219" t="s">
        <v>134</v>
      </c>
      <c r="E324" s="220" t="s">
        <v>1324</v>
      </c>
      <c r="F324" s="221" t="s">
        <v>1325</v>
      </c>
      <c r="G324" s="222" t="s">
        <v>1326</v>
      </c>
      <c r="H324" s="223">
        <v>8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138</v>
      </c>
      <c r="AT324" s="231" t="s">
        <v>134</v>
      </c>
      <c r="AU324" s="231" t="s">
        <v>86</v>
      </c>
      <c r="AY324" s="17" t="s">
        <v>131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138</v>
      </c>
      <c r="BM324" s="231" t="s">
        <v>1459</v>
      </c>
    </row>
    <row r="325" s="14" customFormat="1">
      <c r="A325" s="14"/>
      <c r="B325" s="245"/>
      <c r="C325" s="246"/>
      <c r="D325" s="235" t="s">
        <v>140</v>
      </c>
      <c r="E325" s="247" t="s">
        <v>1</v>
      </c>
      <c r="F325" s="248" t="s">
        <v>1328</v>
      </c>
      <c r="G325" s="246"/>
      <c r="H325" s="247" t="s">
        <v>1</v>
      </c>
      <c r="I325" s="249"/>
      <c r="J325" s="246"/>
      <c r="K325" s="246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140</v>
      </c>
      <c r="AU325" s="254" t="s">
        <v>86</v>
      </c>
      <c r="AV325" s="14" t="s">
        <v>84</v>
      </c>
      <c r="AW325" s="14" t="s">
        <v>32</v>
      </c>
      <c r="AX325" s="14" t="s">
        <v>76</v>
      </c>
      <c r="AY325" s="254" t="s">
        <v>131</v>
      </c>
    </row>
    <row r="326" s="13" customFormat="1">
      <c r="A326" s="13"/>
      <c r="B326" s="233"/>
      <c r="C326" s="234"/>
      <c r="D326" s="235" t="s">
        <v>140</v>
      </c>
      <c r="E326" s="236" t="s">
        <v>1</v>
      </c>
      <c r="F326" s="237" t="s">
        <v>155</v>
      </c>
      <c r="G326" s="234"/>
      <c r="H326" s="238">
        <v>8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140</v>
      </c>
      <c r="AU326" s="244" t="s">
        <v>86</v>
      </c>
      <c r="AV326" s="13" t="s">
        <v>86</v>
      </c>
      <c r="AW326" s="13" t="s">
        <v>32</v>
      </c>
      <c r="AX326" s="13" t="s">
        <v>84</v>
      </c>
      <c r="AY326" s="244" t="s">
        <v>131</v>
      </c>
    </row>
    <row r="327" s="12" customFormat="1" ht="22.8" customHeight="1">
      <c r="A327" s="12"/>
      <c r="B327" s="203"/>
      <c r="C327" s="204"/>
      <c r="D327" s="205" t="s">
        <v>75</v>
      </c>
      <c r="E327" s="217" t="s">
        <v>193</v>
      </c>
      <c r="F327" s="217" t="s">
        <v>194</v>
      </c>
      <c r="G327" s="204"/>
      <c r="H327" s="204"/>
      <c r="I327" s="207"/>
      <c r="J327" s="218">
        <f>BK327</f>
        <v>0</v>
      </c>
      <c r="K327" s="204"/>
      <c r="L327" s="209"/>
      <c r="M327" s="210"/>
      <c r="N327" s="211"/>
      <c r="O327" s="211"/>
      <c r="P327" s="212">
        <f>SUM(P328:P329)</f>
        <v>0</v>
      </c>
      <c r="Q327" s="211"/>
      <c r="R327" s="212">
        <f>SUM(R328:R329)</f>
        <v>0</v>
      </c>
      <c r="S327" s="211"/>
      <c r="T327" s="213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4" t="s">
        <v>130</v>
      </c>
      <c r="AT327" s="215" t="s">
        <v>75</v>
      </c>
      <c r="AU327" s="215" t="s">
        <v>84</v>
      </c>
      <c r="AY327" s="214" t="s">
        <v>131</v>
      </c>
      <c r="BK327" s="216">
        <f>SUM(BK328:BK329)</f>
        <v>0</v>
      </c>
    </row>
    <row r="328" s="2" customFormat="1" ht="16.5" customHeight="1">
      <c r="A328" s="38"/>
      <c r="B328" s="39"/>
      <c r="C328" s="219" t="s">
        <v>559</v>
      </c>
      <c r="D328" s="219" t="s">
        <v>134</v>
      </c>
      <c r="E328" s="220" t="s">
        <v>1329</v>
      </c>
      <c r="F328" s="221" t="s">
        <v>1330</v>
      </c>
      <c r="G328" s="222" t="s">
        <v>153</v>
      </c>
      <c r="H328" s="223">
        <v>8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41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138</v>
      </c>
      <c r="AT328" s="231" t="s">
        <v>134</v>
      </c>
      <c r="AU328" s="231" t="s">
        <v>86</v>
      </c>
      <c r="AY328" s="17" t="s">
        <v>131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138</v>
      </c>
      <c r="BM328" s="231" t="s">
        <v>1460</v>
      </c>
    </row>
    <row r="329" s="13" customFormat="1">
      <c r="A329" s="13"/>
      <c r="B329" s="233"/>
      <c r="C329" s="234"/>
      <c r="D329" s="235" t="s">
        <v>140</v>
      </c>
      <c r="E329" s="236" t="s">
        <v>1</v>
      </c>
      <c r="F329" s="237" t="s">
        <v>155</v>
      </c>
      <c r="G329" s="234"/>
      <c r="H329" s="238">
        <v>8</v>
      </c>
      <c r="I329" s="239"/>
      <c r="J329" s="234"/>
      <c r="K329" s="234"/>
      <c r="L329" s="240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140</v>
      </c>
      <c r="AU329" s="244" t="s">
        <v>86</v>
      </c>
      <c r="AV329" s="13" t="s">
        <v>86</v>
      </c>
      <c r="AW329" s="13" t="s">
        <v>32</v>
      </c>
      <c r="AX329" s="13" t="s">
        <v>84</v>
      </c>
      <c r="AY329" s="244" t="s">
        <v>131</v>
      </c>
    </row>
    <row r="330" s="2" customFormat="1" ht="6.96" customHeight="1">
      <c r="A330" s="38"/>
      <c r="B330" s="66"/>
      <c r="C330" s="67"/>
      <c r="D330" s="67"/>
      <c r="E330" s="67"/>
      <c r="F330" s="67"/>
      <c r="G330" s="67"/>
      <c r="H330" s="67"/>
      <c r="I330" s="67"/>
      <c r="J330" s="67"/>
      <c r="K330" s="67"/>
      <c r="L330" s="44"/>
      <c r="M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</sheetData>
  <sheetProtection sheet="1" autoFilter="0" formatColumns="0" formatRows="0" objects="1" scenarios="1" spinCount="100000" saltValue="n92JTAt//DsgkugqQzBTQFpQfGWWNDfa/XgQYk/7k/6zuNeOTnlFPCNu5zbMcp54XfJq8MXmf9On3VDzdELC0g==" hashValue="Q8pICQVzGhBaYxLAI16zbZAeN7ryAiKTyz+SxzQxK8yDpcVvTlyRUlDEmLhFgPOMFcenY8MOKS7WNQSftuIK0A==" algorithmName="SHA-512" password="CA9C"/>
  <autoFilter ref="C127:K32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DESKTOP-GTLMSBH\Admin</dc:creator>
  <cp:lastModifiedBy>DESKTOP-GTLMSBH\Admin</cp:lastModifiedBy>
  <dcterms:created xsi:type="dcterms:W3CDTF">2024-10-12T09:00:17Z</dcterms:created>
  <dcterms:modified xsi:type="dcterms:W3CDTF">2024-10-12T09:00:34Z</dcterms:modified>
</cp:coreProperties>
</file>