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d.docs.live.net/6f4094491ccaf1c7/Dokumenty/"/>
    </mc:Choice>
  </mc:AlternateContent>
  <xr:revisionPtr revIDLastSave="251" documentId="11_311ECA8F3B699EFEE9205421112191A061BC475E" xr6:coauthVersionLast="47" xr6:coauthVersionMax="47" xr10:uidLastSave="{38311A08-68F6-43B0-B037-0EBAC6DFFC1E}"/>
  <workbookProtection workbookAlgorithmName="SHA-512" workbookHashValue="EAS7Krqh5eNEy4Dfr+etcY57PT5iRFDJDWoH2rAV08qRx+1kI1wJ42AEYs2yc60+FDfD+J77Yt9HRNIZtFlCKw==" workbookSaltValue="uMmwmgagvTYdrCTvm7ZDcg==" workbookSpinCount="100000" lockStructure="1"/>
  <bookViews>
    <workbookView xWindow="28680" yWindow="-120" windowWidth="38640" windowHeight="21120" xr2:uid="{00000000-000D-0000-FFFF-FFFF00000000}"/>
  </bookViews>
  <sheets>
    <sheet name="List1" sheetId="3" r:id="rId1"/>
    <sheet name="VV" sheetId="2" r:id="rId2"/>
  </sheets>
  <definedNames>
    <definedName name="CenaCelkem">List1!$G$30</definedName>
    <definedName name="DPHSni">List1!$G$25</definedName>
    <definedName name="DPHZakl">List1!$G$27</definedName>
    <definedName name="Mena">List1!$J$30</definedName>
    <definedName name="SazbaDPH1" localSheetId="0">List1!$E$24</definedName>
    <definedName name="SazbaDPH2" localSheetId="0">List1!$E$26</definedName>
    <definedName name="ZakladDPHSni">List1!$G$24</definedName>
    <definedName name="ZakladDPHSniVypocet" localSheetId="0">List1!$F$49</definedName>
    <definedName name="ZakladDPHZakl">List1!$G$26</definedName>
    <definedName name="ZakladDPHZaklVypocet" localSheetId="0">List1!$G$49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3" l="1"/>
  <c r="I28" i="3"/>
  <c r="F28" i="3"/>
  <c r="I27" i="3"/>
  <c r="I26" i="3"/>
  <c r="I25" i="3"/>
  <c r="I24" i="3"/>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 i="2"/>
  <c r="G49" i="2" l="1"/>
  <c r="H18" i="3" s="1"/>
  <c r="H22" i="3" s="1"/>
  <c r="F26" i="3" l="1"/>
  <c r="F27" i="3" s="1"/>
  <c r="F30" i="3" s="1"/>
  <c r="F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C12" authorId="0" shapeId="0" xr:uid="{3559CB20-2DCE-4507-8711-8B22476142A8}">
      <text>
        <r>
          <rPr>
            <sz val="9"/>
            <color indexed="81"/>
            <rFont val="Tahoma"/>
            <family val="2"/>
            <charset val="238"/>
          </rPr>
          <t>Název</t>
        </r>
      </text>
    </comment>
    <comment ref="H12" authorId="0" shapeId="0" xr:uid="{EA8B8C30-5D96-4AF1-89BE-1BF1DFABFB45}">
      <text>
        <r>
          <rPr>
            <sz val="9"/>
            <color indexed="81"/>
            <rFont val="Tahoma"/>
            <family val="2"/>
            <charset val="238"/>
          </rPr>
          <t>IČO</t>
        </r>
      </text>
    </comment>
    <comment ref="C13" authorId="0" shapeId="0" xr:uid="{BC4BC42B-9B77-4642-AD2E-10C19B21FDB9}">
      <text>
        <r>
          <rPr>
            <sz val="9"/>
            <color indexed="81"/>
            <rFont val="Tahoma"/>
            <family val="2"/>
            <charset val="238"/>
          </rPr>
          <t>Ulice</t>
        </r>
      </text>
    </comment>
    <comment ref="H13" authorId="0" shapeId="0" xr:uid="{3A67AA89-84DE-4455-ADD3-0E059824E8E0}">
      <text>
        <r>
          <rPr>
            <sz val="9"/>
            <color indexed="81"/>
            <rFont val="Tahoma"/>
            <family val="2"/>
            <charset val="238"/>
          </rPr>
          <t>DIČ</t>
        </r>
      </text>
    </comment>
    <comment ref="C14" authorId="0" shapeId="0" xr:uid="{7868B669-3B8A-4BC1-BD17-04C7E1AB06AD}">
      <text>
        <r>
          <rPr>
            <sz val="9"/>
            <color indexed="81"/>
            <rFont val="Tahoma"/>
            <family val="2"/>
            <charset val="238"/>
          </rPr>
          <t>PSČ</t>
        </r>
      </text>
    </comment>
    <comment ref="D14" authorId="1" shapeId="0" xr:uid="{3A6CFE17-9E7F-4794-BDEA-668A1494143E}">
      <text>
        <r>
          <rPr>
            <sz val="9"/>
            <color indexed="81"/>
            <rFont val="Tahoma"/>
            <family val="2"/>
            <charset val="238"/>
          </rPr>
          <t>Místo</t>
        </r>
      </text>
    </comment>
  </commentList>
</comments>
</file>

<file path=xl/sharedStrings.xml><?xml version="1.0" encoding="utf-8"?>
<sst xmlns="http://schemas.openxmlformats.org/spreadsheetml/2006/main" count="241" uniqueCount="169">
  <si>
    <t>Číslo pozice</t>
  </si>
  <si>
    <t>JC bez daní</t>
  </si>
  <si>
    <t>CC bez daní</t>
  </si>
  <si>
    <t>Médium</t>
  </si>
  <si>
    <t>014/1</t>
  </si>
  <si>
    <t/>
  </si>
  <si>
    <t xml:space="preserve">nerez, pracovní deska tl. 40 mm, nerezový plech celoplošně podlepený laminem, zadní lem 40 mm, police s podélnými výztuhami, nohy jekl 40x40 mm, výšková stavitelnost noh +30 mm, zemnící šrouby na zadních nohách, 2x zásuvka standard s celovýsuvnými pojezdy
</t>
  </si>
  <si>
    <t>014/2</t>
  </si>
  <si>
    <t>017</t>
  </si>
  <si>
    <t xml:space="preserve">nerez, pracovní deska tl. 40 mm, nerezový plech celoplošně podlepený laminem, zadní lem 40 mm, nohy jekl 40x40 mm, výšková stavitelnost noh +30 mm, zemnící šrouby na zadních nohách, dřez výlisek
</t>
  </si>
  <si>
    <t>018/1</t>
  </si>
  <si>
    <t>Umyvadlo nerezové opláštěné s kolenovým ovládáním</t>
  </si>
  <si>
    <t xml:space="preserve">připevněno čtyřmi šrouby ke stěně (upevňovací otvory prům. 7 mm), spouštění vody je prováděno stlačením kolenové páky, po částečném stlačení teče 1 voda a po jejím dotlačení namíchaná </t>
  </si>
  <si>
    <t>018/2</t>
  </si>
  <si>
    <t>dřez 370x370x150, opláštění ze tří stran</t>
  </si>
  <si>
    <t>018/2a</t>
  </si>
  <si>
    <t>Baterie stolní hygienická páková</t>
  </si>
  <si>
    <t>stolní, dlouhé hygienické pákové ovládání a otočné raménko d=230 mm, robustní provedení včetně přívodních hadic 3/8"</t>
  </si>
  <si>
    <t>034</t>
  </si>
  <si>
    <t>400 V</t>
  </si>
  <si>
    <t>037</t>
  </si>
  <si>
    <t>041</t>
  </si>
  <si>
    <t>041a</t>
  </si>
  <si>
    <t>043</t>
  </si>
  <si>
    <t>074</t>
  </si>
  <si>
    <t>074a</t>
  </si>
  <si>
    <t>jednoduché manuální nastavení, obsah pryskyrice 6,5 l, kapacita změkčené vody při změkčování o 10°dH 1950 l, průtok min/max 0-20/75 l/min, provozní tlak vody 1.5-6.0 bar, maximální teplota upravované vody 40°C, obsah zásobníku regeneračních tablet 15 kg, obsah vody v zásobníku 4,5 l, připojení SV ¾“</t>
  </si>
  <si>
    <t>230 V</t>
  </si>
  <si>
    <t>077</t>
  </si>
  <si>
    <t>Skříňka s umyvadlem a košem</t>
  </si>
  <si>
    <t xml:space="preserve">nerez, pracovní deska tl. 40 mm, nerezový plech celoplošně podlepený laminem, zadní lem 40 mm, 1x dveře dvouplášťové na nerez pantech, aretace uzavřených dveří, nohy jekl 40x40 mm, výšková stavitelnost noh +30 mm, zemnící šrouby na zadních nohách, 1x vevařené kulaté umyvadlo ø 330x150 mm s přepadem, celoobvodový prolis PD, otvor pro SB, pod PD čelní samosklápěcí kryt shozu na odpadky, ve skříňce plastový koš
</t>
  </si>
  <si>
    <t>077a</t>
  </si>
  <si>
    <t>084a</t>
  </si>
  <si>
    <t>Hygienická nádstavba jeklová se skleněnou policí a sklem</t>
  </si>
  <si>
    <t>nerezová konstrukce s bezpečnostním sklem</t>
  </si>
  <si>
    <t>085</t>
  </si>
  <si>
    <t>univerzální podavač nádobí bez šachet, nerez, trubkové madlo, odkládací zásuvka, regulovatelný termostat pro nastavení teploty, max. průměr talíře 290mm nebo 76 misek prům. 120mm</t>
  </si>
  <si>
    <t>085a</t>
  </si>
  <si>
    <t>Vestavná podávací šachta na misky</t>
  </si>
  <si>
    <t>kapacita 76 misek ø=120mm</t>
  </si>
  <si>
    <t>086</t>
  </si>
  <si>
    <t>Vozík výdejní ohřívací 4x GN1/1</t>
  </si>
  <si>
    <t>ovládání na delší straně, každá vana má samostatné vyhřívání topným tělesem, regulace teploty lázně do 90°C, samostatný výpustný kohout, elektropřívod vozíku je zajištěn flexokabelem o max. délce 2 m, 4 kola pojezdová, z toho 2x bržděná, police</t>
  </si>
  <si>
    <t>086a</t>
  </si>
  <si>
    <t>087</t>
  </si>
  <si>
    <t>Zásobník na talíře vyhřívaný, 2x šachta</t>
  </si>
  <si>
    <t>celonerezový pojízdný zásobník na talíře s ohřevem dvoutubusový, max. počet talířů 2x 60 ks, max. průměr talířů do 270 mm, teplota +30 až +80°C, 4 kola pojezdová, z toho 2x bržděná, madlo, (celkový rozměr včetně narážecích gum a madla)</t>
  </si>
  <si>
    <t>088</t>
  </si>
  <si>
    <t>Vozík výdejní ohřívací 3x GN 1/1</t>
  </si>
  <si>
    <t xml:space="preserve">ovládání na delší straně, každá vana má samostatné vyhřívání topným tělesem, regulace teploty lázně do 90°C, samostatný výpustný kohout, elektropřívod vozíku je zajištěn flexokabelem o max. délce 2 m, 4 kola pojezdová, z toho 2x bržděná, police
</t>
  </si>
  <si>
    <t>088a</t>
  </si>
  <si>
    <t>089</t>
  </si>
  <si>
    <t>090</t>
  </si>
  <si>
    <t>Parapet</t>
  </si>
  <si>
    <t xml:space="preserve">nerez, tl. 40 mm, nerezový plech, celoplošně podlepený laminem
</t>
  </si>
  <si>
    <t>090a</t>
  </si>
  <si>
    <t>nerez, tl. 40 mm, nerezový plech celoplošně podlepený laminem</t>
  </si>
  <si>
    <t>090b</t>
  </si>
  <si>
    <t xml:space="preserve">nerez, tl. 40 mm, nerezový plech celoplošně podlepený laminem
</t>
  </si>
  <si>
    <t>091</t>
  </si>
  <si>
    <t>094</t>
  </si>
  <si>
    <t>Stůl s policí</t>
  </si>
  <si>
    <t xml:space="preserve">nerez, pracovní deska tl. 40 mm, nerezový plech celoplošně podlepený laminem, zadní lem 40 mm, police s podélnými výztuhami, nohy jekl 40x40 mm, výšková stavitelnost noh +30 mm, zemnící šrouby na zadních nohách
</t>
  </si>
  <si>
    <t>094a</t>
  </si>
  <si>
    <t>Vitrína chladící pultová 1x GN 1/2 + 3x GN 1/3</t>
  </si>
  <si>
    <t>nerez, statické chlazení, kapacita GN (hloubka 150mm): 1x GN 1/2 + 3x GN 1/3, teplota: 2 až 10°C, agregát vpravo, chladivo R290</t>
  </si>
  <si>
    <t>095</t>
  </si>
  <si>
    <t>nerez, pracovní deska se pod hmotností košů posouvá po svislé konzole směrem dolů, kapacita 6 košů (500x500), max. nosnost 70kg</t>
  </si>
  <si>
    <t>095a</t>
  </si>
  <si>
    <t>096</t>
  </si>
  <si>
    <t>097</t>
  </si>
  <si>
    <t xml:space="preserve">nerez, pracovní deska tl. 40 mm, nerezový plech celoplošně podlepený laminem, zadní lem 40 mm, nohy jekl 40x40 mm, výšková stavitelnost noh +30 mm, zemnící šrouby na zadních nohách
</t>
  </si>
  <si>
    <t>097a</t>
  </si>
  <si>
    <t>097b</t>
  </si>
  <si>
    <t>098</t>
  </si>
  <si>
    <t>Stůl vstupní do myčky s dřezem a policí</t>
  </si>
  <si>
    <t xml:space="preserve">nerez, dřez 400x400x250 - nerezový výlisek, pracovní deska-nerezový plech, zadní lem 40 mm, police s podélnými výztuhami, nohy jekl 40x40 mm, výšková stavitelnost +30 mm, zemnící šrouby na zadních nohách
</t>
  </si>
  <si>
    <t>098a</t>
  </si>
  <si>
    <t>stolní, s napouštěcím ramínkem ze sprchy s úchytem na zeď, směšovací kohouty pro studenou a teplou vodu, páková baterie, délka hadice 1200 mm</t>
  </si>
  <si>
    <t>099</t>
  </si>
  <si>
    <t>100</t>
  </si>
  <si>
    <t>Podlahový rošt protiskluzový s vanou</t>
  </si>
  <si>
    <t xml:space="preserve">včetně zápachové uzávěry, vana ohýbaný nerezový plech 1,2 mm, doplněný úchyty do betonu, zápachový uzávěr se spodním vývodem průměr 75 nebo 110 mm čistitelný z vany, zemnící šroub, protiskluzový rošt o výšce 30 mm a velikosti ok 25x25 mm (montáž vždy zajišťuje stavba) 
</t>
  </si>
  <si>
    <t>101</t>
  </si>
  <si>
    <t>101a</t>
  </si>
  <si>
    <t>102</t>
  </si>
  <si>
    <t>Doprava a montáž včetně zaškolení kuchařem</t>
  </si>
  <si>
    <t>Elektrický tálový sporák vč. podestavby s policí</t>
  </si>
  <si>
    <t>2 varné zóny, síla ocelového tálu 15mm. Teplotní rozsah 80-450°C. Rozměr varné plochy: 350x650mm Síla plechu vrchní desky 2mm, celonerezová konstrukce z AISI304. Speciální provedení ovládacích prvků zamezující průniku vody do nitra zařízení. Ochrana proti průniku vody IPX5. BEZ levého a pravého lemu pracovní desky, tzn. na varný tál lze položit nádobu o prům. větším než šířka zařízení. 400V/7kW</t>
  </si>
  <si>
    <t>Změkčovač vody automatický - časově řízený - vč. mosazný filtr hrubých nečistot</t>
  </si>
  <si>
    <t>Pojezdová dráha čtyřtrubková</t>
  </si>
  <si>
    <t>pálené konzoly, plastové zátky</t>
  </si>
  <si>
    <t>Stůl pod pitný režim skříňový s pojezdovou dráhou</t>
  </si>
  <si>
    <t xml:space="preserve">nerez, pracovní deska tl. 40 mm, nerezový plech celoplošně podlepený laminem, zadní lem 40 mm, police s podélnými výztuhami, okapnice nerez (800x200mm) - ohýbaná nádobka doplněná perforovaným krytem, dráha-nerezové trubky prům. 25 mm na konzolách, posuvná dvířka, nohy jekl 40x40 mm, výšková stavitelnost noh +30 mm, zemnící šrouby na zadních nohách
</t>
  </si>
  <si>
    <t>Stůl jednoduchý - vč. 1x shoz na odpadky, 1x shoz na příbory</t>
  </si>
  <si>
    <t>max 29kW</t>
  </si>
  <si>
    <t>tunelová myčka s rekuperací, kapacita dle DIN 10534 při 3 rychlostech min. 70/min. 100/min. 150 košů/hodinu, mytí s automatickým posunem košů, čistá vstupní výška min. 440mm, využitelná vstupní šířka min. 510mm, dvouplášťové provedení dveří včetně tepelné a hlukové izolace, odnímatelné dveře pro jednoduché čištění, centrální vypouštění mycích tanků, samovyprazdňovací mycí čerpadla, odnímatelná mycí ramena bez použití nářadí pro čištění, dveře jednotlivých zón je možné vysunout a uživatelsky sundat pro snadné čištění, zóny: předmytí, mytí, dvojitý oplach, aktivní sušení horkým vzduchem (ventilátor max. příkon 0,3kW, výkon min. 1600m3/h), výkon čerpadla mycí zóny min. 1,3kW, množství spotřebované vody na jeden koš max. 1,2l, připojení myčky na studenou vodu, oplachové čerpadlo, jednoduchý kontrolní panel, HACCP s ukládáním dat, bezdrátové připojení možné pomocí počítače či tabletu či mobilního telefonu, výkon ohřevu sušící zóny min. 3kW. Účinnost rekuperace min. 7kWh. Displej se zobrazením min. teploty mytí a oplachu. Potřeba výměny vzduchu pro zařízení max: 280m3/h, teplota výstupního vzduchcu z mycího stroje max. 25°C. Bezpečnostní stop tlačítko na zařízení. Hmotnost 600kg. Součástí stroje: dávkovač mycí a oplachové chemie, sada deseti mycích košů.</t>
  </si>
  <si>
    <t>na 2 mycí koše 500x500mm, včetně koncového tlačítka k výstupnímu stolu pro zastavení tunelové myčky</t>
  </si>
  <si>
    <t>Název</t>
  </si>
  <si>
    <r>
      <t xml:space="preserve">Množství </t>
    </r>
    <r>
      <rPr>
        <b/>
        <sz val="8"/>
        <color theme="1"/>
        <rFont val="Calibri"/>
        <family val="2"/>
        <charset val="238"/>
      </rPr>
      <t>[ks]</t>
    </r>
  </si>
  <si>
    <t>Šířka [mm]</t>
  </si>
  <si>
    <t>Hloubka [mm]</t>
  </si>
  <si>
    <t>Výška [mm]</t>
  </si>
  <si>
    <t>Poznámka</t>
  </si>
  <si>
    <t>Příkon [kW]</t>
  </si>
  <si>
    <t>Výrobce</t>
  </si>
  <si>
    <t>Typ</t>
  </si>
  <si>
    <t>Dřez nerez</t>
  </si>
  <si>
    <t>Pánev multifunkční el. 100l - podstavec s plastovými nohami</t>
  </si>
  <si>
    <t>Základní vybavení příslušenství</t>
  </si>
  <si>
    <t>1x stěrka; 2x koš varný; 2x rošt na dno pánve; 1x rameno pro automatické zdvihání a spouštění; 1x sítko; 1x houbička čistící</t>
  </si>
  <si>
    <t>Pánev multifunkční el. 150l vč. spodní konstrukce s plastovými nohami</t>
  </si>
  <si>
    <t>1x stěrka; 3x koš varný; 3x rošt na dno pánve; 1x rameno pro automatické zdvihání a spouštění; 1x sítko; 1x houbička čistící</t>
  </si>
  <si>
    <t>Zásobník vyhřívaný bez šachty</t>
  </si>
  <si>
    <t>Podavač na koše 500x500</t>
  </si>
  <si>
    <t>Koš univerzální 500x500</t>
  </si>
  <si>
    <t>Sprcha tlaková</t>
  </si>
  <si>
    <t>Myčka nádobí tunelová se sušící zónou(celkové délka mycí sestavy položek 101a+101+102 max. 4300mm)</t>
  </si>
  <si>
    <t>Rohový podavač</t>
  </si>
  <si>
    <t>Výstupní stůl válečkový</t>
  </si>
  <si>
    <t>užitný objem 100 l, plocha pánve 39dm² na pečení. Objem pánve 692x570x280 mm. Ruční režim: vaření 30°C - teplota varu, pečení: 30°C - 250°C; fritování: 30°C - 180°C. Max. množství studeného oleje 30 l. topný systém tvořený keramickými topnými destičkami, které jsou spojeny s rychle reagujícím, výkonným dnem pánve odolným proti poškrábání. Individuální rozdělení dno pánve na jednotlivé topné zóny a nastavení rozdílné teploty nebo postup přípravy. Fukce Režim programování. Inteligentní funkce.Inteligentní regulace energie a teploty,inteligentní regulace postupů přípravy za účelem automatického přizpůsobení průběhu přípravy, inteligentní automatické vyjmutí varných a fritovacích košů pro dokonalé výsledky přípravy, na sekundu přesné monitorování, zásah do inteligentních postupů přípravy nebo přepnutí z inteligentního vaření do režimu à la carte, individuální, intuitivní programování až 1 200 varných programů obsahujících až 12 kroků . Funkce vaření: Snímač vnitřní teploty pokrmu s šesti místy měření, magnetické snímače vnitřní teploty pokrmu, ergonomická rukojeť a automatická korekce chyb.  Automatické napouštění vody s přesností na litry. Vypouštění vody po vaření a čištění vestavěným odtokem v pánve (bez nutnosti sklápění, bez podlahového odtokového žlábku). Pohyb pánve zajišťuje elektricky poháněný válec. Výkonné dno pánve odolné proti poškrábání. Integrovaná ruční sprcha s automatickým navíjením. Integrovaná příslušná místní zásuvka. Digitální zobrazení teploty nastavitelné ve °C nebo °F. Hodiny ve 24hodinovém formátu s automatickou změnou letního/zimního času. Nastavitelná zobrazení jazyka. Digitální časový spínač 0–24 hodin s trvalým nastavením. Bezplatná infolinka pro technické dotazy ohledně použití. Propojení po síti: Integrované rozhraní Wi-Fi sloužící bezdrátovému připojení k síťovému řešení . Centrální správa zařízení, správa receptů, nákupních košíků a programů, správa dat HACCP. Bezpečnost práce a provozu:
Indikátor provozního stavu a výstražné indikátory. Elektronický bezpečnostní omezovač teploty. Dotyková teplota obložení pánve max. 73 °C (163 °F). Datová paměť HACCP a výstup přes flash disk USB. Varný systém má schválen provoz bez dozoru (např. noční vaření). Integrované zamykání displeje. Dodatečné zabezpečení při motorovém zvedání pánve. Instalace, údržba a životní prostředí: Přípojka studené vody. Ochrana proti stříkající a tryskající vodě IPX 5. Ovládání: Barevný TFT displej 10,1“ a kapacitní dotyková obrazovka s vysokým rozlišením. Centrální ovládací kolečko s funkcí push. Akustické povely a vizuální zobrazení. Možnost nastavení více než 44 jazyků pro uživatelské rozhraní a funkci nápovědy. Speciálně přizpůsobené parametry vaření pro mezinárodní nebo místní jídla. Jednoduchá volba postupu přípravy přes metodu přípravy. Jednoduché, vícestupňové programování, parametry ručního vaření založené na principu stavebních kamenů. Funkce zobrazování informací o průběhu postupu přípravy. Funkce k přizpůsobení a ovládání uživatelských profilů a přístupová práva pro předcházení chybám obsluhy. Čištění a péče: Vnitřní i vnější materiál je nerezavějící ocel. Hygienická instalace na podlahu pro snadné a bezpečné čištění při montáži na podstavec (volitelně). Hygienicky provedená pánev beze spár se zaoblenými rohy (schválení NSF). Jednoduché a bezpečné čištění skleněných a nerezových povrchů a také ochrana proti stříkající a tryskající vodě IPX 5</t>
  </si>
  <si>
    <t>Užitný objem 150l, plocha pánve 59dm² na pečení. Objem pánve 1026x570x280mm. Ruční režim: vaření 30°C - teplota varu, pečení: 30°C - 250°C; fritování: 30°C - 180°C. Max. množství studeného oleje 45 l. Fumkce iVarioBoost - patentovaný topný systém tvořený keramickými topnými destičkami, které jsou spojeny s rychle reagujícím, výkonným dnem pánve odolným proti poškrábání. Funkce rozdělení dno pánve na jednotlivé topné zóny a nastavení rozdílné teploty nebo postup přípravy. Fukce Režim programování. Inteligentní funkce.Inteligentní regulace energie a teploty,inteligentní regulace postupů přípravy za účelem automatického přizpůsobení průběhu přípravy, inteligentní automatické vyjmutí varných a fritovacích košů pro dokonalé výsledky přípravy, na sekundu přesné monitorování, zásah do inteligentních postupů přípravy nebo přepnutí z inteligentního vaření do režimu à la carte, individuální, intuitivní programování až 1 200 varných programů obsahujících až 12 kroků.  Funkce vaření: Snímač vnitřní teploty pokrmu s šesti místy měření, magnetické snímače vnitřní teploty pokrmu, ergonomická rukojeť a automatická korekce chyb.  Automatické napouštění vody s přesností na litry. Vypouštění vody po vaření a čištění vestavěným odtokem v pánve (bez nutnosti sklápění, bez podlahového odtokového žlábku). Pohyb pánve zajišťuje elektricky poháněný válec. Výkonné dno pánve odolné proti poškrábání. Integrovaná ruční sprcha s automatickým navíjením. Integrovaná příslušná místní zásuvka. Digitální zobrazení teploty nastavitelné ve °C nebo °F. Hodiny ve 24hodinovém formátu s automatickou změnou letního/zimního času.   Nastavitelná zobrazení jazyka. Digitální časový spínač 0–24 hodin s trvalým nastavením. Bezplatná infolinka pro technické dotazy ohledně použití . Propojení po síti: Integrované rozhraní Wi-Fi sloužící bezdrátovému připojení k síťovému řešení.  Centrální správa zařízení, správa receptů, nákupních košíků a programů, správa dat HACCP. Bezpečnost práce a provozu:
Indikátor provozního stavu a výstražné indikátory. Elektronický bezpečnostní omezovač teploty. Dotyková teplota obložení pánve max. 73 °C (163 °F). Datová paměť HACCP a výstup přes flash disk USB. Varný systém má schválen provoz bez dozoru (např. noční vaření). Integrované zamykání displeje. Dodatečné zabezpečení při motorovém zvedání pánve. Instalace, údržba a životní prostředí: Přípojka studené vody. Ochrana proti stříkající a tryskající vodě IPX 5. Ovládání: Barevný TFT displej 10,1“ a kapacitní dotyková obrazovka s vysokým rozlišením. Centrální ovládací kolečko s funkcí push. Akustické povely a vizuální zobrazení. Možnost nastavení více než 44 jazyků pro uživatelské rozhraní a funkci nápovědy. Speciálně přizpůsobené parametry vaření pro mezinárodní nebo místní jídla. Jednoduchá volba postupu přípravy přes metodu přípravy. Jednoduché, vícestupňové programování, parametry ručního vaření založené na principu stavebních kamenů s funkcí Drag &amp; Drop. Funkce Cockpit ke zobrazování informací o průběhu postupu přípravy. Funkce k přizpůsobení a ovládání uživatelských profilů a přístupová práva pro předcházení chybám obsluhy. Čištění a péče: Vnitřní i vnější materiál je nerezavějící ocel. Hygienická instalace na podlahu pro snadné a bezpečné čištění při montáži na podstavec (volitelně). Hygienicky provedená pánev beze spár se zaoblenými rohy (schválení NSF). Jednoduché a bezpečné čištění skleněných a nerezových povrchů a také ochrana proti stříkající a tryskající vodě IPX 5.</t>
  </si>
  <si>
    <t>1000 programů s 20 kroky, sprcha, 6-bodová teplotní sonda, Horký vzduch 30 – 300 °C,  Kombinovaný režim 30 – 300 °C,  Vaření v páře 30 – 130 °C,  Bio vaření 30 – 98 °C, Vaření/pečení přes noc,  Časování zásuvů – možnost nastavit různý čas pro každý zásuv , AHC (Active Humidity Control) – automatická regulace vlhkosti pro vynikající výsledky vaření,  pokročilý systém vývinu páry bojlerem, dvoustupňovému předehřevu vody v integrovaném tepelném výměníku, zásuvy napříč – bezpečnější a pohodlnější práce s gastronádobami, lepší vizuální kontrola vložených gastronádob se surovinami,  regenerace/banketing, Delta T vaření, Nízkoteplotní vaření, Cook &amp; Hold, Golden Touch, Automatický předehřev/zchlazení varné komory s možností zadat požadovanou teplotu, Sous-vide, Sušení, Sterilizace, Konfitovaní, Uzení – speciální programy pro moderní gastronomii. 8“ displej – perfektní přehled, jednoduché a intuitivní ovládání MyVision – maximální přizpůsobení menu, vše potřebné na hlavní obrazovce, Dotykový panel – panel funguje perfektně za všech podmínek a má rychlou odezvu, žádné mechanické prvky, tlačítka či kolečka • Easy Cooking – konvektomat doporučí vhodnou technologii dle požadovaného výsledku, Golden Touch – perfektní barva a křupavost stiskem • Active Cleaning – systém automatického mytí s minimální spotřebou vody
• Piktogramy – možnost přiřazení vlastních piktogramů ke každému
programu • Funkce Learn – uložení programu se všemi změnami, které byly
provedeny v průběhu vaření • Posledních 10 – automatické zobrazení posledních 10 varných procesů • Multitasking – unikátní možnost pracovat s displejem v průběhu vaření • Automatický start – možnost naplánovat odložený start
• EcoLogic – údaje o spotřebě elektrické energie pro každý varný proces
přímo na displeji • Nekonečný čas vaření - uspoří čas při vaření v provozní špičce. Trojité dveřní sklo – minimální únik tepla, nízká spotřeba energie, již
žádné popálení o vnější sklo. Obousměrný ventilátor – minimální rozdíly v barvě upečených jídel. • Klapka – rychlé odvlhčení varné komory pro lepší křupavost a krásnou barvu, patentovaný odvlhčovací systém • 7 rychlostí ventilátoru – kontrola rychlosti distribuce a cirkulace vzduchu • Fan Stop – okamžité zastavení ventilátoru brání úniku tepla a páry při otevření dveří a zabraňuje opaření obsluhy • Taktování ventilátoru – 3 kroky k lepší rovnoměrnosti • Robustní klika – pro pohodlné otvírání stroje, antibakteriální materiál • AISI 304 nerezová ocel – kvalitní nerezové materiály se speciální povrchovou úpravou pro delší životnost
• Hygienický varný prostor se zaoblenými vnitřními rohy – snadná údržba
• Integrovaná ruční sprcha - pro snadné čištění, nespotřebovává změkčenou vodu • Odkapová dveřní vanička - zachytává kondenzát z dveří • Dva přívody vody – pro změkčenou a nezměkčenou vodu • WSS (Water Saving System) - speciální systém odpadu &amp; vestavěný tepelný výměník zajistí velmi nízkou spotřebu vody, USB rozhraní – snadné přehrávání dat z a do konvektomatu
• Ethernet/LAN – možnost připojení do sítě, komunikace přes
internetový prohlížeč • VisionCombi software – správa programů a piktogramů ve vašem PC, prohlížení dat HACCP 
• Automatický předehřev/zchlazení varné komory s možností zadat
požadovanou teplotu • Sous-vide, Sušení, Sterilizace, Konfitovaní, Uzení – speciální programy pro moderní gastronomii, váha zařízení 220kg
• v ceně stroje 1ks zavážecího vozíku • Jištění stroje 63A</t>
  </si>
  <si>
    <t xml:space="preserve">Konvektomat kapacita 10x 2/1 GN, případně 12x 2/1 GN nebo 24x 1/1 GN, </t>
  </si>
  <si>
    <t>Kč bez DPH</t>
  </si>
  <si>
    <t>Stůl s dřezem 600x500x300 jednoduchý - vč. prolis PD</t>
  </si>
  <si>
    <t xml:space="preserve">Stůl s policí a 2x zásuvkou vč. vložené nierolenové desky - krajecí </t>
  </si>
  <si>
    <t>Stůl s policí a 2x zásuvkou vč. vložené nierolenové desky - krájecí</t>
  </si>
  <si>
    <t>Plynový kotel s nepřímým ohřevem Alba-GB 170/900, objem 150l, celkový rozměr: 900x900x900mm, Výška kohoutu nad zemí 430mm, Napětí 230V, příkon 22 kW (PL)</t>
  </si>
  <si>
    <t>Položkový rozpočet stavby</t>
  </si>
  <si>
    <t>Stavba:</t>
  </si>
  <si>
    <t>Objednatel:</t>
  </si>
  <si>
    <t>město Otrokovice</t>
  </si>
  <si>
    <t>IČO:</t>
  </si>
  <si>
    <t>00284301</t>
  </si>
  <si>
    <t>nám. 3. května 1340</t>
  </si>
  <si>
    <t>DIČ:</t>
  </si>
  <si>
    <t>CZ00284301</t>
  </si>
  <si>
    <t>76502</t>
  </si>
  <si>
    <t>Otrokovice</t>
  </si>
  <si>
    <t>Projektant:</t>
  </si>
  <si>
    <t>Zhotovitel:</t>
  </si>
  <si>
    <t>Vypracoval:</t>
  </si>
  <si>
    <t>Rozpis ceny</t>
  </si>
  <si>
    <t>Celkem</t>
  </si>
  <si>
    <t>HSV</t>
  </si>
  <si>
    <t>PSV</t>
  </si>
  <si>
    <t>MON</t>
  </si>
  <si>
    <t>Vedlejší náklady</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</si>
  <si>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</si>
  <si>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</si>
  <si>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</si>
  <si>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</si>
  <si>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</si>
  <si>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</si>
  <si>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</si>
  <si>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</si>
  <si>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</si>
  <si>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</si>
  <si>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</si>
  <si>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</si>
  <si>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</si>
  <si>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</si>
  <si>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</si>
  <si>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Rekonstrukce kuchyně ŽŠ Mánesova</t>
  </si>
  <si>
    <t>Mánesova 908, 765 02 Otrokovice</t>
  </si>
  <si>
    <t>PS 01 - TECHNOLOGIE GASTRO</t>
  </si>
  <si>
    <t>SOUPIS STROJŮ A ZAŘÍZENÍ</t>
  </si>
  <si>
    <t>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</si>
</sst>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0"/>
      <color theme="1"/>
      <name val="Calibri"/>
      <family val="2"/>
      <charset val="238"/>
      <scheme val="minor"/>
    </font>
    <font>
      <b/>
      <sz val="8"/>
      <color theme="1"/>
      <name val="Calibri"/>
      <family val="2"/>
      <charset val="238"/>
      <scheme val="minor"/>
    </font>
    <font>
      <b/>
      <sz val="8"/>
      <color theme="1"/>
      <name val="Calibri"/>
      <family val="2"/>
      <charset val="238"/>
    </font>
    <font>
      <sz val="8"/>
      <color theme="1"/>
      <name val="Calibri"/>
      <family val="2"/>
      <charset val="238"/>
      <scheme val="minor"/>
    </font>
    <font>
      <sz val="7"/>
      <color theme="1"/>
      <name val="Calibri"/>
      <family val="2"/>
      <charset val="238"/>
      <scheme val="minor"/>
    </font>
    <font>
      <sz val="6"/>
      <color theme="1"/>
      <name val="Calibri"/>
      <family val="2"/>
      <charset val="238"/>
      <scheme val="minor"/>
    </font>
    <font>
      <b/>
      <sz val="14"/>
      <name val="Arial CE"/>
      <family val="2"/>
      <charset val="238"/>
    </font>
    <font>
      <sz val="12"/>
      <name val="Arial CE"/>
      <charset val="238"/>
    </font>
    <font>
      <b/>
      <sz val="12"/>
      <name val="Arial CE"/>
      <charset val="238"/>
    </font>
    <font>
      <b/>
      <sz val="10"/>
      <name val="Arial CE"/>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color indexed="81"/>
      <name val="Tahoma"/>
      <family val="2"/>
      <charset val="238"/>
    </font>
  </fonts>
  <fills count="6">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
      <patternFill patternType="solid">
        <fgColor rgb="FFD6E1EE"/>
        <bgColor indexed="64"/>
      </patternFill>
    </fill>
    <fill>
      <patternFill patternType="solid">
        <fgColor rgb="FF99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160">
    <xf numFmtId="0" fontId="0" fillId="0" borderId="0" xfId="0"/>
    <xf numFmtId="49" fontId="1" fillId="0" borderId="5" xfId="0" applyNumberFormat="1" applyFont="1" applyBorder="1" applyAlignment="1">
      <alignment vertical="top" wrapText="1"/>
    </xf>
    <xf numFmtId="49" fontId="1" fillId="0" borderId="1" xfId="0" applyNumberFormat="1" applyFont="1" applyBorder="1" applyAlignment="1">
      <alignment vertical="top" wrapText="1"/>
    </xf>
    <xf numFmtId="0" fontId="1" fillId="0" borderId="1" xfId="0" applyFont="1" applyBorder="1" applyAlignment="1">
      <alignment vertical="top" wrapText="1"/>
    </xf>
    <xf numFmtId="3" fontId="1" fillId="0" borderId="1" xfId="0" applyNumberFormat="1" applyFont="1" applyBorder="1" applyAlignment="1">
      <alignment vertical="top" wrapText="1"/>
    </xf>
    <xf numFmtId="49" fontId="1" fillId="0" borderId="6" xfId="0" applyNumberFormat="1" applyFont="1" applyBorder="1" applyAlignment="1">
      <alignment vertical="top" wrapText="1"/>
    </xf>
    <xf numFmtId="49" fontId="1" fillId="0" borderId="7" xfId="0" applyNumberFormat="1" applyFont="1" applyBorder="1" applyAlignment="1">
      <alignment vertical="top" wrapText="1"/>
    </xf>
    <xf numFmtId="49" fontId="1" fillId="0" borderId="8" xfId="0" applyNumberFormat="1" applyFont="1" applyBorder="1" applyAlignment="1">
      <alignment vertical="top" wrapText="1"/>
    </xf>
    <xf numFmtId="0" fontId="1" fillId="0" borderId="8" xfId="0" applyFont="1" applyBorder="1" applyAlignment="1">
      <alignment vertical="top" wrapText="1"/>
    </xf>
    <xf numFmtId="49" fontId="1" fillId="0" borderId="9" xfId="0" applyNumberFormat="1" applyFont="1" applyBorder="1" applyAlignment="1">
      <alignmen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textRotation="90"/>
    </xf>
    <xf numFmtId="0" fontId="2" fillId="2" borderId="4" xfId="0" applyFont="1" applyFill="1" applyBorder="1" applyAlignment="1">
      <alignment horizontal="center" vertical="center" wrapText="1"/>
    </xf>
    <xf numFmtId="0" fontId="1" fillId="0" borderId="1" xfId="0" applyFont="1" applyBorder="1" applyAlignment="1">
      <alignment horizontal="center" vertical="top" wrapText="1"/>
    </xf>
    <xf numFmtId="49" fontId="5" fillId="0" borderId="1" xfId="0" applyNumberFormat="1" applyFont="1" applyBorder="1" applyAlignment="1">
      <alignment vertical="top" wrapText="1"/>
    </xf>
    <xf numFmtId="49" fontId="6" fillId="0" borderId="1" xfId="0" applyNumberFormat="1" applyFont="1" applyBorder="1" applyAlignment="1">
      <alignment vertical="top" wrapText="1"/>
    </xf>
    <xf numFmtId="3" fontId="4" fillId="0" borderId="1" xfId="0" applyNumberFormat="1" applyFont="1" applyBorder="1" applyAlignment="1">
      <alignment vertical="top" wrapText="1"/>
    </xf>
    <xf numFmtId="3" fontId="4" fillId="0" borderId="8" xfId="0" applyNumberFormat="1" applyFont="1" applyBorder="1" applyAlignment="1">
      <alignment vertical="top" wrapText="1"/>
    </xf>
    <xf numFmtId="3" fontId="4" fillId="0" borderId="0" xfId="0" applyNumberFormat="1" applyFont="1"/>
    <xf numFmtId="3" fontId="2" fillId="0" borderId="10" xfId="0" applyNumberFormat="1" applyFont="1" applyBorder="1"/>
    <xf numFmtId="49" fontId="1" fillId="3" borderId="1" xfId="0" applyNumberFormat="1" applyFont="1" applyFill="1" applyBorder="1" applyAlignment="1" applyProtection="1">
      <alignment vertical="top" wrapText="1"/>
      <protection locked="0"/>
    </xf>
    <xf numFmtId="49" fontId="1" fillId="3" borderId="8" xfId="0" applyNumberFormat="1" applyFont="1" applyFill="1" applyBorder="1" applyAlignment="1" applyProtection="1">
      <alignment vertical="top" wrapText="1"/>
      <protection locked="0"/>
    </xf>
    <xf numFmtId="3" fontId="4" fillId="3" borderId="1" xfId="0" applyNumberFormat="1" applyFont="1" applyFill="1" applyBorder="1" applyAlignment="1" applyProtection="1">
      <alignment vertical="top" wrapText="1"/>
      <protection locked="0"/>
    </xf>
    <xf numFmtId="3" fontId="4" fillId="3" borderId="8" xfId="0" applyNumberFormat="1" applyFont="1" applyFill="1" applyBorder="1" applyAlignment="1" applyProtection="1">
      <alignment vertical="top" wrapText="1"/>
      <protection locked="0"/>
    </xf>
    <xf numFmtId="0" fontId="8" fillId="4" borderId="14" xfId="0" applyFont="1" applyFill="1" applyBorder="1" applyAlignment="1">
      <alignment horizontal="left" vertical="center" indent="1"/>
    </xf>
    <xf numFmtId="0" fontId="0" fillId="4" borderId="0" xfId="0" applyFill="1" applyAlignment="1">
      <alignment wrapText="1"/>
    </xf>
    <xf numFmtId="49" fontId="9" fillId="4" borderId="0" xfId="0" applyNumberFormat="1" applyFont="1" applyFill="1" applyAlignment="1">
      <alignment horizontal="left" vertical="center" wrapText="1"/>
    </xf>
    <xf numFmtId="0" fontId="0" fillId="4" borderId="14" xfId="0" applyFill="1" applyBorder="1" applyAlignment="1">
      <alignment horizontal="left" vertical="center" indent="1"/>
    </xf>
    <xf numFmtId="0" fontId="10" fillId="4" borderId="0" xfId="0" applyFont="1" applyFill="1" applyAlignment="1">
      <alignment horizontal="left" vertical="center" wrapText="1"/>
    </xf>
    <xf numFmtId="0" fontId="0" fillId="4" borderId="18" xfId="0" applyFill="1" applyBorder="1" applyAlignment="1">
      <alignment horizontal="left" vertical="center" indent="1"/>
    </xf>
    <xf numFmtId="0" fontId="0" fillId="4" borderId="19" xfId="0" applyFill="1" applyBorder="1" applyAlignment="1">
      <alignment wrapText="1"/>
    </xf>
    <xf numFmtId="0" fontId="10" fillId="4" borderId="19" xfId="0" applyFont="1" applyFill="1" applyBorder="1" applyAlignment="1">
      <alignment horizontal="left" vertical="center" wrapText="1"/>
    </xf>
    <xf numFmtId="0" fontId="0" fillId="0" borderId="14" xfId="0" applyBorder="1" applyAlignment="1">
      <alignment horizontal="left" vertical="center" indent="1"/>
    </xf>
    <xf numFmtId="0" fontId="0" fillId="0" borderId="0" xfId="0" applyAlignment="1">
      <alignment wrapText="1"/>
    </xf>
    <xf numFmtId="0" fontId="0" fillId="0" borderId="0" xfId="0" applyAlignment="1">
      <alignment horizontal="right" vertical="center"/>
    </xf>
    <xf numFmtId="49" fontId="10" fillId="0" borderId="0" xfId="0" applyNumberFormat="1" applyFont="1" applyAlignment="1">
      <alignment horizontal="left" vertical="center"/>
    </xf>
    <xf numFmtId="0" fontId="0" fillId="0" borderId="17" xfId="0" applyBorder="1"/>
    <xf numFmtId="0" fontId="10" fillId="0" borderId="14" xfId="0" applyFont="1" applyBorder="1" applyAlignment="1">
      <alignment horizontal="left" vertical="center" indent="1"/>
    </xf>
    <xf numFmtId="0" fontId="10" fillId="0" borderId="0" xfId="0" applyFont="1" applyAlignment="1">
      <alignment vertical="center" wrapText="1"/>
    </xf>
    <xf numFmtId="49" fontId="10" fillId="0" borderId="0" xfId="0" applyNumberFormat="1" applyFont="1" applyAlignment="1">
      <alignment horizontal="left" vertical="center" wrapText="1"/>
    </xf>
    <xf numFmtId="0" fontId="10" fillId="0" borderId="18" xfId="0" applyFont="1" applyBorder="1" applyAlignment="1">
      <alignment horizontal="left" vertical="center" indent="1"/>
    </xf>
    <xf numFmtId="0" fontId="10" fillId="0" borderId="19" xfId="0" applyFont="1" applyBorder="1" applyAlignment="1">
      <alignment horizontal="right" vertical="center" wrapText="1"/>
    </xf>
    <xf numFmtId="49" fontId="10" fillId="0" borderId="19" xfId="0" applyNumberFormat="1" applyFont="1" applyBorder="1" applyAlignment="1">
      <alignment horizontal="left" vertical="center" wrapText="1"/>
    </xf>
    <xf numFmtId="0" fontId="0" fillId="0" borderId="19" xfId="0" applyBorder="1" applyAlignment="1">
      <alignment vertical="center"/>
    </xf>
    <xf numFmtId="0" fontId="10" fillId="0" borderId="19" xfId="0" applyFont="1" applyBorder="1" applyAlignment="1">
      <alignment vertical="center"/>
    </xf>
    <xf numFmtId="0" fontId="0" fillId="0" borderId="20" xfId="0" applyBorder="1"/>
    <xf numFmtId="0" fontId="0" fillId="0" borderId="14" xfId="0" applyBorder="1"/>
    <xf numFmtId="0" fontId="0" fillId="0" borderId="18" xfId="0" applyBorder="1" applyAlignment="1">
      <alignment horizontal="left" indent="1"/>
    </xf>
    <xf numFmtId="49" fontId="0" fillId="0" borderId="19" xfId="0" applyNumberFormat="1" applyBorder="1" applyAlignment="1">
      <alignment vertical="center" wrapText="1"/>
    </xf>
    <xf numFmtId="0" fontId="0" fillId="0" borderId="19" xfId="0" applyBorder="1"/>
    <xf numFmtId="0" fontId="0" fillId="0" borderId="19" xfId="0" applyBorder="1" applyAlignment="1">
      <alignment horizontal="right"/>
    </xf>
    <xf numFmtId="0" fontId="10" fillId="5" borderId="0" xfId="0" applyFont="1" applyFill="1" applyAlignment="1" applyProtection="1">
      <alignment horizontal="left" vertical="center"/>
      <protection locked="0"/>
    </xf>
    <xf numFmtId="0" fontId="10" fillId="5" borderId="19" xfId="0" applyFont="1" applyFill="1" applyBorder="1" applyAlignment="1" applyProtection="1">
      <alignment horizontal="left" vertical="center" wrapText="1"/>
      <protection locked="0"/>
    </xf>
    <xf numFmtId="0" fontId="0" fillId="0" borderId="19" xfId="0" applyBorder="1" applyAlignment="1">
      <alignment horizontal="right" vertical="center"/>
    </xf>
    <xf numFmtId="0" fontId="0" fillId="0" borderId="21" xfId="0" applyBorder="1" applyAlignment="1">
      <alignment horizontal="left" vertical="top" indent="1"/>
    </xf>
    <xf numFmtId="0" fontId="0" fillId="0" borderId="15" xfId="0" applyBorder="1" applyAlignment="1">
      <alignment vertical="top" wrapText="1"/>
    </xf>
    <xf numFmtId="0" fontId="10" fillId="0" borderId="15" xfId="0" applyFont="1" applyBorder="1" applyAlignment="1">
      <alignment horizontal="left" vertical="top" wrapText="1"/>
    </xf>
    <xf numFmtId="0" fontId="10" fillId="0" borderId="15" xfId="0" applyFont="1" applyBorder="1" applyAlignment="1">
      <alignment vertical="center" wrapText="1"/>
    </xf>
    <xf numFmtId="0" fontId="10" fillId="0" borderId="15" xfId="0" applyFont="1" applyBorder="1" applyAlignment="1">
      <alignment vertical="center"/>
    </xf>
    <xf numFmtId="0" fontId="0" fillId="0" borderId="15" xfId="0" applyBorder="1" applyAlignment="1">
      <alignment horizontal="right" vertical="center"/>
    </xf>
    <xf numFmtId="0" fontId="0" fillId="0" borderId="16" xfId="0" applyBorder="1"/>
    <xf numFmtId="0" fontId="0" fillId="0" borderId="19" xfId="0" applyBorder="1" applyAlignment="1">
      <alignment horizontal="left" wrapText="1"/>
    </xf>
    <xf numFmtId="0" fontId="0" fillId="0" borderId="19" xfId="0" applyBorder="1" applyAlignment="1">
      <alignment wrapText="1"/>
    </xf>
    <xf numFmtId="0" fontId="0" fillId="0" borderId="22" xfId="0" applyBorder="1" applyAlignment="1">
      <alignment horizontal="left" vertical="center" indent="1"/>
    </xf>
    <xf numFmtId="0" fontId="0" fillId="0" borderId="23" xfId="0" applyBorder="1" applyAlignment="1">
      <alignment horizontal="left" vertical="center" wrapText="1"/>
    </xf>
    <xf numFmtId="0" fontId="0" fillId="0" borderId="23" xfId="0" applyBorder="1" applyAlignment="1">
      <alignment wrapText="1"/>
    </xf>
    <xf numFmtId="0" fontId="10" fillId="0" borderId="22" xfId="0" applyFont="1" applyBorder="1" applyAlignment="1">
      <alignment horizontal="left" vertical="center" indent="1"/>
    </xf>
    <xf numFmtId="0" fontId="10" fillId="0" borderId="23" xfId="0" applyFont="1" applyBorder="1" applyAlignment="1">
      <alignment horizontal="left" vertical="center" wrapText="1"/>
    </xf>
    <xf numFmtId="0" fontId="10" fillId="0" borderId="23" xfId="0" applyFont="1" applyBorder="1" applyAlignment="1">
      <alignment wrapText="1"/>
    </xf>
    <xf numFmtId="0" fontId="0" fillId="0" borderId="22" xfId="0" applyBorder="1" applyAlignment="1">
      <alignment horizontal="left" indent="1"/>
    </xf>
    <xf numFmtId="1" fontId="10" fillId="0" borderId="23" xfId="0" applyNumberFormat="1" applyFont="1" applyBorder="1" applyAlignment="1">
      <alignment horizontal="right" vertical="center" wrapText="1"/>
    </xf>
    <xf numFmtId="0" fontId="0" fillId="0" borderId="23" xfId="0" applyBorder="1" applyAlignment="1">
      <alignment horizontal="left" vertical="center" indent="1"/>
    </xf>
    <xf numFmtId="0" fontId="10" fillId="0" borderId="23" xfId="0" applyFont="1" applyBorder="1" applyAlignment="1">
      <alignment vertical="center"/>
    </xf>
    <xf numFmtId="49" fontId="0" fillId="0" borderId="26" xfId="0" applyNumberFormat="1" applyBorder="1" applyAlignment="1">
      <alignment horizontal="left" vertical="center"/>
    </xf>
    <xf numFmtId="1" fontId="10" fillId="0" borderId="24" xfId="0" applyNumberFormat="1" applyFont="1" applyBorder="1" applyAlignment="1">
      <alignment horizontal="right" vertical="center" wrapText="1"/>
    </xf>
    <xf numFmtId="0" fontId="0" fillId="0" borderId="18" xfId="0" applyBorder="1" applyAlignment="1">
      <alignment horizontal="left" vertical="center" indent="1"/>
    </xf>
    <xf numFmtId="0" fontId="0" fillId="0" borderId="19" xfId="0" applyBorder="1" applyAlignment="1">
      <alignment horizontal="left" vertical="center" wrapText="1"/>
    </xf>
    <xf numFmtId="1" fontId="10" fillId="0" borderId="27" xfId="0" applyNumberFormat="1" applyFont="1" applyBorder="1" applyAlignment="1">
      <alignment horizontal="right" vertical="center" wrapText="1"/>
    </xf>
    <xf numFmtId="0" fontId="0" fillId="0" borderId="19" xfId="0" applyBorder="1" applyAlignment="1">
      <alignment horizontal="left" vertical="center" indent="1"/>
    </xf>
    <xf numFmtId="49" fontId="0" fillId="0" borderId="20" xfId="0" applyNumberFormat="1" applyBorder="1"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wrapText="1"/>
    </xf>
    <xf numFmtId="4" fontId="0" fillId="0" borderId="0" xfId="0" applyNumberFormat="1" applyAlignment="1">
      <alignment horizontal="left" vertical="center"/>
    </xf>
    <xf numFmtId="49" fontId="0" fillId="0" borderId="17" xfId="0" applyNumberFormat="1" applyBorder="1" applyAlignment="1">
      <alignment horizontal="left" vertical="center"/>
    </xf>
    <xf numFmtId="0" fontId="13" fillId="4" borderId="28" xfId="0" applyFont="1" applyFill="1" applyBorder="1" applyAlignment="1">
      <alignment horizontal="left" vertical="center" indent="1"/>
    </xf>
    <xf numFmtId="0" fontId="14" fillId="4" borderId="29" xfId="0" applyFont="1" applyFill="1" applyBorder="1" applyAlignment="1">
      <alignment horizontal="left" vertical="center" wrapText="1"/>
    </xf>
    <xf numFmtId="0" fontId="0" fillId="4" borderId="29" xfId="0" applyFill="1" applyBorder="1" applyAlignment="1">
      <alignment horizontal="left" vertical="center" wrapText="1"/>
    </xf>
    <xf numFmtId="4" fontId="13" fillId="4" borderId="29" xfId="0" applyNumberFormat="1" applyFont="1" applyFill="1" applyBorder="1" applyAlignment="1">
      <alignment horizontal="left" vertical="center"/>
    </xf>
    <xf numFmtId="49" fontId="0" fillId="4" borderId="30" xfId="0" applyNumberFormat="1" applyFill="1" applyBorder="1" applyAlignment="1">
      <alignment horizontal="left" vertical="center"/>
    </xf>
    <xf numFmtId="0" fontId="0" fillId="4" borderId="29" xfId="0" applyFill="1" applyBorder="1" applyAlignment="1">
      <alignment wrapText="1"/>
    </xf>
    <xf numFmtId="0" fontId="0" fillId="4" borderId="29" xfId="0" applyFill="1" applyBorder="1"/>
    <xf numFmtId="49" fontId="10" fillId="4" borderId="30" xfId="0" applyNumberFormat="1" applyFont="1" applyFill="1" applyBorder="1" applyAlignment="1">
      <alignment horizontal="left" vertical="center"/>
    </xf>
    <xf numFmtId="0" fontId="0" fillId="0" borderId="17" xfId="0" applyBorder="1" applyAlignment="1">
      <alignment horizontal="right"/>
    </xf>
    <xf numFmtId="0" fontId="0" fillId="0" borderId="14" xfId="0" applyBorder="1" applyAlignment="1">
      <alignment horizontal="right"/>
    </xf>
    <xf numFmtId="0" fontId="0" fillId="0" borderId="0" xfId="0" applyAlignment="1">
      <alignment horizontal="center" vertical="center" wrapText="1"/>
    </xf>
    <xf numFmtId="0" fontId="10" fillId="0" borderId="19" xfId="0" applyFont="1" applyBorder="1" applyAlignment="1">
      <alignment vertical="top" wrapText="1"/>
    </xf>
    <xf numFmtId="0" fontId="0" fillId="0" borderId="0" xfId="0" applyAlignment="1">
      <alignment horizontal="center" vertical="center"/>
    </xf>
    <xf numFmtId="0" fontId="10" fillId="0" borderId="19" xfId="0" applyFont="1" applyBorder="1" applyAlignment="1">
      <alignment vertical="top"/>
    </xf>
    <xf numFmtId="14" fontId="10" fillId="0" borderId="19" xfId="0" applyNumberFormat="1" applyFont="1" applyBorder="1" applyAlignment="1">
      <alignment horizontal="center" vertical="top"/>
    </xf>
    <xf numFmtId="0" fontId="10" fillId="0" borderId="14" xfId="0" applyFont="1" applyBorder="1"/>
    <xf numFmtId="0" fontId="10" fillId="0" borderId="0" xfId="0" applyFont="1" applyAlignment="1">
      <alignment wrapText="1"/>
    </xf>
    <xf numFmtId="0" fontId="10" fillId="0" borderId="0" xfId="0" applyFont="1"/>
    <xf numFmtId="0" fontId="10" fillId="0" borderId="17" xfId="0" applyFont="1" applyBorder="1" applyAlignment="1">
      <alignment horizontal="right"/>
    </xf>
    <xf numFmtId="0" fontId="0" fillId="0" borderId="0" xfId="0" applyAlignment="1">
      <alignment horizontal="center"/>
    </xf>
    <xf numFmtId="0" fontId="0" fillId="0" borderId="31" xfId="0" applyBorder="1"/>
    <xf numFmtId="0" fontId="0" fillId="0" borderId="32" xfId="0" applyBorder="1" applyAlignment="1">
      <alignment wrapText="1"/>
    </xf>
    <xf numFmtId="0" fontId="0" fillId="0" borderId="32" xfId="0" applyBorder="1"/>
    <xf numFmtId="0" fontId="0" fillId="0" borderId="33" xfId="0" applyBorder="1" applyAlignment="1">
      <alignment horizontal="right"/>
    </xf>
    <xf numFmtId="49" fontId="10" fillId="0" borderId="0" xfId="0" applyNumberFormat="1" applyFont="1" applyAlignment="1">
      <alignment horizontal="left" vertical="center" wrapText="1"/>
    </xf>
    <xf numFmtId="0" fontId="0" fillId="0" borderId="0" xfId="0" applyAlignment="1">
      <alignment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49" fontId="9" fillId="4" borderId="15" xfId="0" applyNumberFormat="1" applyFont="1" applyFill="1" applyBorder="1" applyAlignment="1">
      <alignment horizontal="left" vertical="center" wrapText="1"/>
    </xf>
    <xf numFmtId="0" fontId="0" fillId="4" borderId="15" xfId="0" applyFill="1" applyBorder="1" applyAlignment="1">
      <alignment wrapText="1"/>
    </xf>
    <xf numFmtId="0" fontId="0" fillId="4" borderId="16" xfId="0" applyFill="1" applyBorder="1" applyAlignment="1">
      <alignment wrapText="1"/>
    </xf>
    <xf numFmtId="0" fontId="10" fillId="4" borderId="0" xfId="0" applyFont="1" applyFill="1" applyAlignment="1">
      <alignment horizontal="left" vertical="center" wrapText="1"/>
    </xf>
    <xf numFmtId="0" fontId="0" fillId="4" borderId="0" xfId="0" applyFill="1" applyAlignment="1">
      <alignment wrapText="1"/>
    </xf>
    <xf numFmtId="0" fontId="0" fillId="4" borderId="17" xfId="0" applyFill="1" applyBorder="1" applyAlignment="1">
      <alignment wrapText="1"/>
    </xf>
    <xf numFmtId="0" fontId="10" fillId="4" borderId="19" xfId="0" applyFont="1" applyFill="1" applyBorder="1" applyAlignment="1">
      <alignment horizontal="left" vertical="center" wrapText="1"/>
    </xf>
    <xf numFmtId="0" fontId="10" fillId="4" borderId="20"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0" fontId="0" fillId="0" borderId="15" xfId="0" applyBorder="1" applyAlignment="1">
      <alignment vertical="center" wrapText="1"/>
    </xf>
    <xf numFmtId="49" fontId="10" fillId="0" borderId="19" xfId="0" applyNumberFormat="1" applyFont="1" applyBorder="1" applyAlignment="1">
      <alignment vertical="center" wrapText="1"/>
    </xf>
    <xf numFmtId="0" fontId="0" fillId="0" borderId="19" xfId="0" applyBorder="1" applyAlignment="1">
      <alignment vertical="center" wrapText="1"/>
    </xf>
    <xf numFmtId="0" fontId="10" fillId="5" borderId="15"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5" borderId="19" xfId="0" applyFont="1" applyFill="1" applyBorder="1" applyAlignment="1" applyProtection="1">
      <alignment horizontal="left" vertical="center"/>
      <protection locked="0"/>
    </xf>
    <xf numFmtId="0" fontId="0" fillId="5" borderId="19" xfId="0" applyFill="1" applyBorder="1" applyAlignment="1" applyProtection="1">
      <alignment horizontal="left" vertical="center"/>
      <protection locked="0"/>
    </xf>
    <xf numFmtId="1" fontId="0" fillId="0" borderId="19" xfId="0" applyNumberFormat="1" applyBorder="1" applyAlignment="1">
      <alignment horizontal="right" indent="1"/>
    </xf>
    <xf numFmtId="0" fontId="0" fillId="0" borderId="19" xfId="0" applyBorder="1" applyAlignment="1">
      <alignment horizontal="right" indent="1"/>
    </xf>
    <xf numFmtId="0" fontId="0" fillId="0" borderId="20" xfId="0" applyBorder="1" applyAlignment="1">
      <alignment horizontal="right" indent="1"/>
    </xf>
    <xf numFmtId="4" fontId="11" fillId="0" borderId="24" xfId="0" applyNumberFormat="1" applyFont="1" applyBorder="1" applyAlignment="1">
      <alignment horizontal="right" vertical="center" indent="1"/>
    </xf>
    <xf numFmtId="4" fontId="11" fillId="0" borderId="25" xfId="0" applyNumberFormat="1" applyFont="1" applyBorder="1" applyAlignment="1">
      <alignment horizontal="right" vertical="center" indent="1"/>
    </xf>
    <xf numFmtId="4" fontId="11" fillId="0" borderId="26" xfId="0" applyNumberFormat="1" applyFont="1" applyBorder="1" applyAlignment="1">
      <alignment horizontal="right" vertical="center" indent="1"/>
    </xf>
    <xf numFmtId="4" fontId="12" fillId="0" borderId="24" xfId="0" applyNumberFormat="1" applyFont="1" applyBorder="1" applyAlignment="1">
      <alignment horizontal="right" vertical="center" indent="1"/>
    </xf>
    <xf numFmtId="4" fontId="12" fillId="0" borderId="26" xfId="0" applyNumberFormat="1" applyFont="1" applyBorder="1" applyAlignment="1">
      <alignment horizontal="right" vertical="center" indent="1"/>
    </xf>
    <xf numFmtId="4" fontId="15" fillId="4" borderId="29" xfId="0" applyNumberFormat="1" applyFont="1" applyFill="1" applyBorder="1" applyAlignment="1">
      <alignment horizontal="right" vertical="center"/>
    </xf>
    <xf numFmtId="0" fontId="10" fillId="0" borderId="19" xfId="0" applyFont="1" applyBorder="1" applyAlignment="1">
      <alignment horizontal="center" vertical="center" wrapText="1"/>
    </xf>
    <xf numFmtId="0" fontId="0" fillId="0" borderId="19" xfId="0" applyBorder="1" applyAlignment="1">
      <alignment horizontal="center" vertical="center" wrapText="1"/>
    </xf>
    <xf numFmtId="0" fontId="10" fillId="0" borderId="19"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wrapText="1"/>
    </xf>
    <xf numFmtId="0" fontId="10" fillId="4" borderId="17" xfId="0" applyFont="1" applyFill="1" applyBorder="1" applyAlignment="1">
      <alignment horizontal="left" vertical="center" wrapText="1"/>
    </xf>
    <xf numFmtId="4" fontId="12" fillId="0" borderId="24" xfId="0" applyNumberFormat="1" applyFont="1" applyBorder="1" applyAlignment="1">
      <alignment vertical="center"/>
    </xf>
    <xf numFmtId="4" fontId="12" fillId="0" borderId="23" xfId="0" applyNumberFormat="1" applyFont="1" applyBorder="1" applyAlignment="1">
      <alignment vertical="center"/>
    </xf>
    <xf numFmtId="4" fontId="12" fillId="0" borderId="24" xfId="0" applyNumberFormat="1" applyFont="1" applyBorder="1" applyAlignment="1">
      <alignment horizontal="right" vertical="center"/>
    </xf>
    <xf numFmtId="4" fontId="12" fillId="0" borderId="23" xfId="0" applyNumberFormat="1" applyFont="1" applyBorder="1" applyAlignment="1">
      <alignment horizontal="right" vertical="center"/>
    </xf>
    <xf numFmtId="4" fontId="12" fillId="0" borderId="27" xfId="0" applyNumberFormat="1" applyFont="1" applyBorder="1" applyAlignment="1">
      <alignment horizontal="right" vertical="center"/>
    </xf>
    <xf numFmtId="4" fontId="12" fillId="0" borderId="19" xfId="0" applyNumberFormat="1" applyFont="1" applyBorder="1" applyAlignment="1">
      <alignment horizontal="right" vertical="center"/>
    </xf>
    <xf numFmtId="4" fontId="12" fillId="0" borderId="15" xfId="0" applyNumberFormat="1" applyFont="1" applyBorder="1" applyAlignment="1">
      <alignment horizontal="right" vertical="center"/>
    </xf>
    <xf numFmtId="2" fontId="15" fillId="4" borderId="29" xfId="0" applyNumberFormat="1" applyFont="1" applyFill="1" applyBorder="1" applyAlignment="1">
      <alignment horizontal="right" vertical="center"/>
    </xf>
    <xf numFmtId="4" fontId="12" fillId="0" borderId="25" xfId="0" applyNumberFormat="1" applyFont="1" applyBorder="1" applyAlignment="1">
      <alignment horizontal="right" vertical="center" indent="1"/>
    </xf>
    <xf numFmtId="0" fontId="0" fillId="2" borderId="38" xfId="0" applyFill="1" applyBorder="1" applyAlignment="1">
      <alignment horizontal="center" wrapText="1"/>
    </xf>
    <xf numFmtId="0" fontId="0" fillId="2" borderId="34" xfId="0" applyFill="1" applyBorder="1" applyAlignment="1">
      <alignment horizontal="center" wrapText="1"/>
    </xf>
    <xf numFmtId="0" fontId="0" fillId="2" borderId="39" xfId="0" applyFill="1" applyBorder="1" applyAlignment="1">
      <alignment horizontal="center" wrapText="1"/>
    </xf>
    <xf numFmtId="0" fontId="0" fillId="2" borderId="35" xfId="0" applyFill="1" applyBorder="1" applyAlignment="1">
      <alignment horizontal="center" wrapText="1"/>
    </xf>
    <xf numFmtId="0" fontId="0" fillId="2" borderId="36" xfId="0" applyFill="1" applyBorder="1" applyAlignment="1">
      <alignment horizontal="center" wrapText="1"/>
    </xf>
    <xf numFmtId="0" fontId="0" fillId="2" borderId="37" xfId="0" applyFill="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2AA5-8DA3-449E-A9F0-DEA7948C3FED}">
  <dimension ref="A1:I37"/>
  <sheetViews>
    <sheetView tabSelected="1" workbookViewId="0">
      <selection activeCell="C2" sqref="C2"/>
    </sheetView>
  </sheetViews>
  <sheetFormatPr defaultRowHeight="14.4" x14ac:dyDescent="0.3"/>
  <cols>
    <col min="3" max="3" width="8.88671875" customWidth="1"/>
    <col min="8" max="8" width="8.88671875" customWidth="1"/>
  </cols>
  <sheetData>
    <row r="1" spans="1:9" ht="34.200000000000003" customHeight="1" x14ac:dyDescent="0.3">
      <c r="A1" s="111" t="s">
        <v>129</v>
      </c>
      <c r="B1" s="112"/>
      <c r="C1" s="112"/>
      <c r="D1" s="112"/>
      <c r="E1" s="112"/>
      <c r="F1" s="112"/>
      <c r="G1" s="112"/>
      <c r="H1" s="112"/>
      <c r="I1" s="113"/>
    </row>
    <row r="2" spans="1:9" ht="24.6" customHeight="1" x14ac:dyDescent="0.3">
      <c r="A2" s="25" t="s">
        <v>130</v>
      </c>
      <c r="B2" s="26"/>
      <c r="C2" s="27"/>
      <c r="D2" s="114" t="s">
        <v>164</v>
      </c>
      <c r="E2" s="115"/>
      <c r="F2" s="115"/>
      <c r="G2" s="115"/>
      <c r="H2" s="115"/>
      <c r="I2" s="116"/>
    </row>
    <row r="3" spans="1:9" ht="24" customHeight="1" x14ac:dyDescent="0.3">
      <c r="A3" s="28"/>
      <c r="B3" s="26"/>
      <c r="C3" s="29"/>
      <c r="D3" s="117" t="s">
        <v>165</v>
      </c>
      <c r="E3" s="118"/>
      <c r="F3" s="118"/>
      <c r="G3" s="118"/>
      <c r="H3" s="118"/>
      <c r="I3" s="119"/>
    </row>
    <row r="4" spans="1:9" ht="24" customHeight="1" x14ac:dyDescent="0.3">
      <c r="A4" s="28"/>
      <c r="B4" s="26"/>
      <c r="C4" s="29"/>
      <c r="D4" s="117" t="s">
        <v>166</v>
      </c>
      <c r="E4" s="117"/>
      <c r="F4" s="117"/>
      <c r="G4" s="117"/>
      <c r="H4" s="117"/>
      <c r="I4" s="144"/>
    </row>
    <row r="5" spans="1:9" ht="23.4" customHeight="1" x14ac:dyDescent="0.3">
      <c r="A5" s="30"/>
      <c r="B5" s="31"/>
      <c r="C5" s="32"/>
      <c r="D5" s="120" t="s">
        <v>167</v>
      </c>
      <c r="E5" s="120"/>
      <c r="F5" s="120"/>
      <c r="G5" s="120"/>
      <c r="H5" s="120"/>
      <c r="I5" s="121"/>
    </row>
    <row r="6" spans="1:9" ht="24" customHeight="1" x14ac:dyDescent="0.3">
      <c r="A6" s="33" t="s">
        <v>131</v>
      </c>
      <c r="B6" s="34"/>
      <c r="C6" s="122" t="s">
        <v>132</v>
      </c>
      <c r="D6" s="123"/>
      <c r="E6" s="123"/>
      <c r="F6" s="123"/>
      <c r="G6" s="35" t="s">
        <v>133</v>
      </c>
      <c r="H6" s="36" t="s">
        <v>134</v>
      </c>
      <c r="I6" s="37"/>
    </row>
    <row r="7" spans="1:9" ht="24" customHeight="1" x14ac:dyDescent="0.3">
      <c r="A7" s="38"/>
      <c r="B7" s="39"/>
      <c r="C7" s="109" t="s">
        <v>135</v>
      </c>
      <c r="D7" s="110"/>
      <c r="E7" s="110"/>
      <c r="F7" s="110"/>
      <c r="G7" s="35" t="s">
        <v>136</v>
      </c>
      <c r="H7" s="36" t="s">
        <v>137</v>
      </c>
      <c r="I7" s="37"/>
    </row>
    <row r="8" spans="1:9" ht="24.6" customHeight="1" x14ac:dyDescent="0.3">
      <c r="A8" s="41"/>
      <c r="B8" s="42"/>
      <c r="C8" s="43" t="s">
        <v>138</v>
      </c>
      <c r="D8" s="124" t="s">
        <v>139</v>
      </c>
      <c r="E8" s="125"/>
      <c r="F8" s="125"/>
      <c r="G8" s="44"/>
      <c r="H8" s="45"/>
      <c r="I8" s="46"/>
    </row>
    <row r="9" spans="1:9" hidden="1" x14ac:dyDescent="0.3">
      <c r="A9" s="33" t="s">
        <v>140</v>
      </c>
      <c r="B9" s="34"/>
      <c r="C9" s="40"/>
      <c r="D9" s="34"/>
      <c r="G9" s="35" t="s">
        <v>133</v>
      </c>
      <c r="H9" s="36"/>
      <c r="I9" s="37"/>
    </row>
    <row r="10" spans="1:9" hidden="1" x14ac:dyDescent="0.3">
      <c r="A10" s="47"/>
      <c r="B10" s="34"/>
      <c r="C10" s="40"/>
      <c r="D10" s="34"/>
      <c r="G10" s="35" t="s">
        <v>136</v>
      </c>
      <c r="H10" s="36"/>
      <c r="I10" s="37"/>
    </row>
    <row r="11" spans="1:9" hidden="1" x14ac:dyDescent="0.3">
      <c r="A11" s="48"/>
      <c r="B11" s="42"/>
      <c r="C11" s="43"/>
      <c r="D11" s="49"/>
      <c r="E11" s="44"/>
      <c r="F11" s="50"/>
      <c r="G11" s="50"/>
      <c r="H11" s="51"/>
      <c r="I11" s="46"/>
    </row>
    <row r="12" spans="1:9" ht="24.6" customHeight="1" x14ac:dyDescent="0.3">
      <c r="A12" s="33" t="s">
        <v>141</v>
      </c>
      <c r="B12" s="34"/>
      <c r="C12" s="126"/>
      <c r="D12" s="126"/>
      <c r="E12" s="126"/>
      <c r="F12" s="126"/>
      <c r="G12" s="35" t="s">
        <v>133</v>
      </c>
      <c r="H12" s="52"/>
      <c r="I12" s="37"/>
    </row>
    <row r="13" spans="1:9" ht="24" customHeight="1" x14ac:dyDescent="0.3">
      <c r="A13" s="38"/>
      <c r="B13" s="39"/>
      <c r="C13" s="127"/>
      <c r="D13" s="127"/>
      <c r="E13" s="127"/>
      <c r="F13" s="127"/>
      <c r="G13" s="35" t="s">
        <v>136</v>
      </c>
      <c r="H13" s="52"/>
      <c r="I13" s="37"/>
    </row>
    <row r="14" spans="1:9" ht="24" customHeight="1" x14ac:dyDescent="0.3">
      <c r="A14" s="41"/>
      <c r="B14" s="42"/>
      <c r="C14" s="53"/>
      <c r="D14" s="128"/>
      <c r="E14" s="129"/>
      <c r="F14" s="129"/>
      <c r="G14" s="54"/>
      <c r="H14" s="45"/>
      <c r="I14" s="46"/>
    </row>
    <row r="15" spans="1:9" ht="24" customHeight="1" x14ac:dyDescent="0.3">
      <c r="A15" s="55" t="s">
        <v>142</v>
      </c>
      <c r="B15" s="56"/>
      <c r="C15" s="57"/>
      <c r="D15" s="58"/>
      <c r="E15" s="59"/>
      <c r="F15" s="59"/>
      <c r="G15" s="60"/>
      <c r="H15" s="59"/>
      <c r="I15" s="61"/>
    </row>
    <row r="16" spans="1:9" ht="20.399999999999999" customHeight="1" x14ac:dyDescent="0.3">
      <c r="A16" s="48" t="s">
        <v>143</v>
      </c>
      <c r="B16" s="62"/>
      <c r="C16" s="63"/>
      <c r="D16" s="130"/>
      <c r="E16" s="130"/>
      <c r="F16" s="131"/>
      <c r="G16" s="131"/>
      <c r="H16" s="131" t="s">
        <v>144</v>
      </c>
      <c r="I16" s="132"/>
    </row>
    <row r="17" spans="1:9" x14ac:dyDescent="0.3">
      <c r="A17" s="64" t="s">
        <v>145</v>
      </c>
      <c r="B17" s="65"/>
      <c r="C17" s="66"/>
      <c r="D17" s="133"/>
      <c r="E17" s="134"/>
      <c r="F17" s="133"/>
      <c r="G17" s="134"/>
      <c r="H17" s="133">
        <v>0</v>
      </c>
      <c r="I17" s="135"/>
    </row>
    <row r="18" spans="1:9" x14ac:dyDescent="0.3">
      <c r="A18" s="64" t="s">
        <v>146</v>
      </c>
      <c r="B18" s="65"/>
      <c r="C18" s="66"/>
      <c r="D18" s="133"/>
      <c r="E18" s="134"/>
      <c r="F18" s="133"/>
      <c r="G18" s="134"/>
      <c r="H18" s="133">
        <f>SUM(VV!G49)</f>
        <v>0</v>
      </c>
      <c r="I18" s="135"/>
    </row>
    <row r="19" spans="1:9" x14ac:dyDescent="0.3">
      <c r="A19" s="64" t="s">
        <v>147</v>
      </c>
      <c r="B19" s="65"/>
      <c r="C19" s="66"/>
      <c r="D19" s="133"/>
      <c r="E19" s="134"/>
      <c r="F19" s="133"/>
      <c r="G19" s="134"/>
      <c r="H19" s="133">
        <v>0</v>
      </c>
      <c r="I19" s="135"/>
    </row>
    <row r="20" spans="1:9" x14ac:dyDescent="0.3">
      <c r="A20" s="64" t="s">
        <v>148</v>
      </c>
      <c r="B20" s="65"/>
      <c r="C20" s="66"/>
      <c r="D20" s="133"/>
      <c r="E20" s="134"/>
      <c r="F20" s="133"/>
      <c r="G20" s="134"/>
      <c r="H20" s="133">
        <v>0</v>
      </c>
      <c r="I20" s="135"/>
    </row>
    <row r="21" spans="1:9" x14ac:dyDescent="0.3">
      <c r="A21" s="64" t="s">
        <v>149</v>
      </c>
      <c r="B21" s="65"/>
      <c r="C21" s="66"/>
      <c r="D21" s="133"/>
      <c r="E21" s="134"/>
      <c r="F21" s="133"/>
      <c r="G21" s="134"/>
      <c r="H21" s="133">
        <v>0</v>
      </c>
      <c r="I21" s="135"/>
    </row>
    <row r="22" spans="1:9" x14ac:dyDescent="0.3">
      <c r="A22" s="67" t="s">
        <v>144</v>
      </c>
      <c r="B22" s="68"/>
      <c r="C22" s="69"/>
      <c r="D22" s="136"/>
      <c r="E22" s="153"/>
      <c r="F22" s="136"/>
      <c r="G22" s="153"/>
      <c r="H22" s="136">
        <f>SUM(H17:I21)</f>
        <v>0</v>
      </c>
      <c r="I22" s="137"/>
    </row>
    <row r="23" spans="1:9" x14ac:dyDescent="0.3">
      <c r="A23" s="70" t="s">
        <v>150</v>
      </c>
      <c r="B23" s="65"/>
      <c r="C23" s="66"/>
      <c r="D23" s="71"/>
      <c r="E23" s="72"/>
      <c r="F23" s="73"/>
      <c r="G23" s="73"/>
      <c r="H23" s="73"/>
      <c r="I23" s="74"/>
    </row>
    <row r="24" spans="1:9" x14ac:dyDescent="0.3">
      <c r="A24" s="64" t="s">
        <v>151</v>
      </c>
      <c r="B24" s="65"/>
      <c r="C24" s="66"/>
      <c r="D24" s="75">
        <v>15</v>
      </c>
      <c r="E24" s="72" t="s">
        <v>152</v>
      </c>
      <c r="F24" s="145">
        <v>0</v>
      </c>
      <c r="G24" s="146"/>
      <c r="H24" s="146"/>
      <c r="I24" s="74">
        <f t="shared" ref="I24:I29" si="0">Mena</f>
        <v>0</v>
      </c>
    </row>
    <row r="25" spans="1:9" x14ac:dyDescent="0.3">
      <c r="A25" s="64" t="s">
        <v>153</v>
      </c>
      <c r="B25" s="65"/>
      <c r="C25" s="66"/>
      <c r="D25" s="75">
        <v>15</v>
      </c>
      <c r="E25" s="72" t="s">
        <v>152</v>
      </c>
      <c r="F25" s="147">
        <v>0</v>
      </c>
      <c r="G25" s="148"/>
      <c r="H25" s="148"/>
      <c r="I25" s="74">
        <f t="shared" si="0"/>
        <v>0</v>
      </c>
    </row>
    <row r="26" spans="1:9" x14ac:dyDescent="0.3">
      <c r="A26" s="64" t="s">
        <v>154</v>
      </c>
      <c r="B26" s="65"/>
      <c r="C26" s="66"/>
      <c r="D26" s="75">
        <v>21</v>
      </c>
      <c r="E26" s="72" t="s">
        <v>152</v>
      </c>
      <c r="F26" s="145">
        <f>H22</f>
        <v>0</v>
      </c>
      <c r="G26" s="146"/>
      <c r="H26" s="146"/>
      <c r="I26" s="74">
        <f t="shared" si="0"/>
        <v>0</v>
      </c>
    </row>
    <row r="27" spans="1:9" x14ac:dyDescent="0.3">
      <c r="A27" s="76" t="s">
        <v>155</v>
      </c>
      <c r="B27" s="77"/>
      <c r="C27" s="63"/>
      <c r="D27" s="78">
        <v>21</v>
      </c>
      <c r="E27" s="79" t="s">
        <v>152</v>
      </c>
      <c r="F27" s="149">
        <f>F26*0.21</f>
        <v>0</v>
      </c>
      <c r="G27" s="150"/>
      <c r="H27" s="150"/>
      <c r="I27" s="80">
        <f t="shared" si="0"/>
        <v>0</v>
      </c>
    </row>
    <row r="28" spans="1:9" ht="15" thickBot="1" x14ac:dyDescent="0.35">
      <c r="A28" s="33" t="s">
        <v>156</v>
      </c>
      <c r="B28" s="81"/>
      <c r="C28" s="82"/>
      <c r="D28" s="81"/>
      <c r="E28" s="83"/>
      <c r="F28" s="151">
        <f>CenaCelkem-(ZakladDPHSni+DPHSni+ZakladDPHZakl+DPHZakl)</f>
        <v>0</v>
      </c>
      <c r="G28" s="151"/>
      <c r="H28" s="151"/>
      <c r="I28" s="84">
        <f t="shared" si="0"/>
        <v>0</v>
      </c>
    </row>
    <row r="29" spans="1:9" ht="17.399999999999999" thickBot="1" x14ac:dyDescent="0.35">
      <c r="A29" s="85" t="s">
        <v>157</v>
      </c>
      <c r="B29" s="86"/>
      <c r="C29" s="86"/>
      <c r="D29" s="87"/>
      <c r="E29" s="88"/>
      <c r="F29" s="138">
        <f>H22</f>
        <v>0</v>
      </c>
      <c r="G29" s="152"/>
      <c r="H29" s="152"/>
      <c r="I29" s="89">
        <f t="shared" si="0"/>
        <v>0</v>
      </c>
    </row>
    <row r="30" spans="1:9" ht="17.399999999999999" thickBot="1" x14ac:dyDescent="0.35">
      <c r="A30" s="85" t="s">
        <v>158</v>
      </c>
      <c r="B30" s="90"/>
      <c r="C30" s="90"/>
      <c r="D30" s="90"/>
      <c r="E30" s="91"/>
      <c r="F30" s="138">
        <f>H22+F27</f>
        <v>0</v>
      </c>
      <c r="G30" s="138"/>
      <c r="H30" s="138"/>
      <c r="I30" s="92" t="s">
        <v>159</v>
      </c>
    </row>
    <row r="31" spans="1:9" x14ac:dyDescent="0.3">
      <c r="A31" s="47"/>
      <c r="B31" s="34"/>
      <c r="C31" s="34"/>
      <c r="D31" s="34"/>
      <c r="I31" s="93"/>
    </row>
    <row r="32" spans="1:9" x14ac:dyDescent="0.3">
      <c r="A32" s="47"/>
      <c r="B32" s="34"/>
      <c r="C32" s="34"/>
      <c r="D32" s="34"/>
      <c r="I32" s="93"/>
    </row>
    <row r="33" spans="1:9" x14ac:dyDescent="0.3">
      <c r="A33" s="94"/>
      <c r="B33" s="95" t="s">
        <v>160</v>
      </c>
      <c r="C33" s="96"/>
      <c r="D33" s="96"/>
      <c r="E33" s="97" t="s">
        <v>161</v>
      </c>
      <c r="F33" s="98"/>
      <c r="G33" s="99"/>
      <c r="H33" s="98"/>
      <c r="I33" s="93"/>
    </row>
    <row r="34" spans="1:9" x14ac:dyDescent="0.3">
      <c r="A34" s="47"/>
      <c r="B34" s="34"/>
      <c r="C34" s="34"/>
      <c r="D34" s="34"/>
      <c r="I34" s="93"/>
    </row>
    <row r="35" spans="1:9" x14ac:dyDescent="0.3">
      <c r="A35" s="100"/>
      <c r="B35" s="101"/>
      <c r="C35" s="139"/>
      <c r="D35" s="140"/>
      <c r="E35" s="102"/>
      <c r="F35" s="141"/>
      <c r="G35" s="142"/>
      <c r="H35" s="142"/>
      <c r="I35" s="103"/>
    </row>
    <row r="36" spans="1:9" x14ac:dyDescent="0.3">
      <c r="A36" s="47"/>
      <c r="B36" s="34"/>
      <c r="C36" s="143" t="s">
        <v>162</v>
      </c>
      <c r="D36" s="143"/>
      <c r="G36" s="104" t="s">
        <v>163</v>
      </c>
      <c r="I36" s="93"/>
    </row>
    <row r="37" spans="1:9" ht="15" thickBot="1" x14ac:dyDescent="0.35">
      <c r="A37" s="105"/>
      <c r="B37" s="106"/>
      <c r="C37" s="106"/>
      <c r="D37" s="106"/>
      <c r="E37" s="107"/>
      <c r="F37" s="107"/>
      <c r="G37" s="107"/>
      <c r="H37" s="107"/>
      <c r="I37" s="108"/>
    </row>
  </sheetData>
  <sheetProtection algorithmName="SHA-512" hashValue="tXIw2PjrfWNYX/0wBnyF+gygLWu0HdyOzBvKcOZa+rmXxZgFfx9BqvwkKmYgTqGzdlmWTdbaxoWdP8xLp9CgPA==" saltValue="QbVVpk7RqWwYu3EGH9c/Mw==" spinCount="100000" sheet="1" objects="1" scenarios="1"/>
  <mergeCells count="42">
    <mergeCell ref="F30:H30"/>
    <mergeCell ref="C35:D35"/>
    <mergeCell ref="F35:H35"/>
    <mergeCell ref="C36:D36"/>
    <mergeCell ref="D4:I4"/>
    <mergeCell ref="F24:H24"/>
    <mergeCell ref="F25:H25"/>
    <mergeCell ref="F26:H26"/>
    <mergeCell ref="F27:H27"/>
    <mergeCell ref="F28:H28"/>
    <mergeCell ref="F29:H29"/>
    <mergeCell ref="D21:E21"/>
    <mergeCell ref="F21:G21"/>
    <mergeCell ref="H21:I21"/>
    <mergeCell ref="D22:E22"/>
    <mergeCell ref="F22:G22"/>
    <mergeCell ref="H22:I22"/>
    <mergeCell ref="D19:E19"/>
    <mergeCell ref="F19:G19"/>
    <mergeCell ref="H19:I19"/>
    <mergeCell ref="D20:E20"/>
    <mergeCell ref="F20:G20"/>
    <mergeCell ref="H20:I20"/>
    <mergeCell ref="H16:I16"/>
    <mergeCell ref="D17:E17"/>
    <mergeCell ref="F17:G17"/>
    <mergeCell ref="H17:I17"/>
    <mergeCell ref="D18:E18"/>
    <mergeCell ref="F18:G18"/>
    <mergeCell ref="H18:I18"/>
    <mergeCell ref="D8:F8"/>
    <mergeCell ref="C12:F12"/>
    <mergeCell ref="C13:F13"/>
    <mergeCell ref="D14:F14"/>
    <mergeCell ref="D16:E16"/>
    <mergeCell ref="F16:G16"/>
    <mergeCell ref="C7:F7"/>
    <mergeCell ref="A1:I1"/>
    <mergeCell ref="D2:I2"/>
    <mergeCell ref="D3:I3"/>
    <mergeCell ref="D5:I5"/>
    <mergeCell ref="C6:F6"/>
  </mergeCells>
  <printOptions horizontalCentered="1"/>
  <pageMargins left="0.7" right="0.7" top="0.75" bottom="0.75" header="0.3" footer="0.3"/>
  <pageSetup paperSize="9" fitToWidth="0" fitToHeight="99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zoomScaleNormal="100" workbookViewId="0">
      <selection activeCell="K27" sqref="K27"/>
    </sheetView>
  </sheetViews>
  <sheetFormatPr defaultRowHeight="14.4" x14ac:dyDescent="0.3"/>
  <cols>
    <col min="1" max="1" width="5.109375" customWidth="1"/>
    <col min="2" max="2" width="22.44140625" customWidth="1"/>
    <col min="3" max="3" width="10.109375" customWidth="1"/>
    <col min="4" max="4" width="8.33203125" customWidth="1"/>
    <col min="5" max="5" width="4.6640625" customWidth="1"/>
    <col min="6" max="7" width="8.6640625" customWidth="1"/>
    <col min="8" max="8" width="5.6640625" customWidth="1"/>
    <col min="9" max="9" width="6.5546875" customWidth="1"/>
    <col min="10" max="10" width="5.33203125" customWidth="1"/>
    <col min="11" max="11" width="56.88671875" customWidth="1"/>
    <col min="12" max="12" width="5.5546875" customWidth="1"/>
    <col min="13" max="13" width="5.6640625" customWidth="1"/>
  </cols>
  <sheetData>
    <row r="1" spans="1:13" ht="16.8" customHeight="1" thickTop="1" x14ac:dyDescent="0.3">
      <c r="A1" s="157" t="s">
        <v>166</v>
      </c>
      <c r="B1" s="158"/>
      <c r="C1" s="158"/>
      <c r="D1" s="158"/>
      <c r="E1" s="158"/>
      <c r="F1" s="158"/>
      <c r="G1" s="158"/>
      <c r="H1" s="158"/>
      <c r="I1" s="158"/>
      <c r="J1" s="158"/>
      <c r="K1" s="158"/>
      <c r="L1" s="158"/>
      <c r="M1" s="159"/>
    </row>
    <row r="2" spans="1:13" ht="15" thickBot="1" x14ac:dyDescent="0.35">
      <c r="A2" s="154" t="s">
        <v>167</v>
      </c>
      <c r="B2" s="155"/>
      <c r="C2" s="155"/>
      <c r="D2" s="155"/>
      <c r="E2" s="155"/>
      <c r="F2" s="155"/>
      <c r="G2" s="155"/>
      <c r="H2" s="155"/>
      <c r="I2" s="155"/>
      <c r="J2" s="155"/>
      <c r="K2" s="155"/>
      <c r="L2" s="155"/>
      <c r="M2" s="156"/>
    </row>
    <row r="3" spans="1:13" ht="47.4" thickTop="1" x14ac:dyDescent="0.3">
      <c r="A3" s="10" t="s">
        <v>0</v>
      </c>
      <c r="B3" s="11" t="s">
        <v>98</v>
      </c>
      <c r="C3" s="11" t="s">
        <v>105</v>
      </c>
      <c r="D3" s="11" t="s">
        <v>106</v>
      </c>
      <c r="E3" s="12" t="s">
        <v>99</v>
      </c>
      <c r="F3" s="11" t="s">
        <v>1</v>
      </c>
      <c r="G3" s="11" t="s">
        <v>2</v>
      </c>
      <c r="H3" s="11" t="s">
        <v>100</v>
      </c>
      <c r="I3" s="11" t="s">
        <v>101</v>
      </c>
      <c r="J3" s="11" t="s">
        <v>102</v>
      </c>
      <c r="K3" s="11" t="s">
        <v>103</v>
      </c>
      <c r="L3" s="11" t="s">
        <v>104</v>
      </c>
      <c r="M3" s="13" t="s">
        <v>3</v>
      </c>
    </row>
    <row r="4" spans="1:13" ht="96.6" x14ac:dyDescent="0.3">
      <c r="A4" s="1" t="s">
        <v>4</v>
      </c>
      <c r="B4" s="2" t="s">
        <v>127</v>
      </c>
      <c r="C4" s="21"/>
      <c r="D4" s="21"/>
      <c r="E4" s="3">
        <v>1</v>
      </c>
      <c r="F4" s="23"/>
      <c r="G4" s="17">
        <f>E4*F4</f>
        <v>0</v>
      </c>
      <c r="H4" s="4">
        <v>1200</v>
      </c>
      <c r="I4" s="3">
        <v>700</v>
      </c>
      <c r="J4" s="3">
        <v>900</v>
      </c>
      <c r="K4" s="2" t="s">
        <v>6</v>
      </c>
      <c r="L4" s="3"/>
      <c r="M4" s="5" t="s">
        <v>5</v>
      </c>
    </row>
    <row r="5" spans="1:13" ht="96.6" x14ac:dyDescent="0.3">
      <c r="A5" s="1" t="s">
        <v>7</v>
      </c>
      <c r="B5" s="2" t="s">
        <v>126</v>
      </c>
      <c r="C5" s="21"/>
      <c r="D5" s="21"/>
      <c r="E5" s="3">
        <v>1</v>
      </c>
      <c r="F5" s="23"/>
      <c r="G5" s="17">
        <f t="shared" ref="G5:G48" si="0">E5*F5</f>
        <v>0</v>
      </c>
      <c r="H5" s="4">
        <v>1100</v>
      </c>
      <c r="I5" s="3">
        <v>700</v>
      </c>
      <c r="J5" s="3">
        <v>900</v>
      </c>
      <c r="K5" s="2" t="s">
        <v>6</v>
      </c>
      <c r="L5" s="3"/>
      <c r="M5" s="5" t="s">
        <v>5</v>
      </c>
    </row>
    <row r="6" spans="1:13" ht="69" x14ac:dyDescent="0.3">
      <c r="A6" s="1" t="s">
        <v>8</v>
      </c>
      <c r="B6" s="2" t="s">
        <v>125</v>
      </c>
      <c r="C6" s="21"/>
      <c r="D6" s="21"/>
      <c r="E6" s="3">
        <v>1</v>
      </c>
      <c r="F6" s="23"/>
      <c r="G6" s="17">
        <f t="shared" si="0"/>
        <v>0</v>
      </c>
      <c r="H6" s="3">
        <v>700</v>
      </c>
      <c r="I6" s="3">
        <v>700</v>
      </c>
      <c r="J6" s="3">
        <v>900</v>
      </c>
      <c r="K6" s="2" t="s">
        <v>9</v>
      </c>
      <c r="L6" s="3"/>
      <c r="M6" s="5" t="s">
        <v>5</v>
      </c>
    </row>
    <row r="7" spans="1:13" ht="41.4" x14ac:dyDescent="0.3">
      <c r="A7" s="1" t="s">
        <v>10</v>
      </c>
      <c r="B7" s="2" t="s">
        <v>11</v>
      </c>
      <c r="C7" s="21"/>
      <c r="D7" s="21"/>
      <c r="E7" s="3">
        <v>1</v>
      </c>
      <c r="F7" s="23"/>
      <c r="G7" s="17">
        <f t="shared" si="0"/>
        <v>0</v>
      </c>
      <c r="H7" s="3">
        <v>500</v>
      </c>
      <c r="I7" s="3">
        <v>400</v>
      </c>
      <c r="J7" s="3">
        <v>240</v>
      </c>
      <c r="K7" s="2" t="s">
        <v>12</v>
      </c>
      <c r="L7" s="3"/>
      <c r="M7" s="5" t="s">
        <v>5</v>
      </c>
    </row>
    <row r="8" spans="1:13" ht="27.6" x14ac:dyDescent="0.3">
      <c r="A8" s="1" t="s">
        <v>13</v>
      </c>
      <c r="B8" s="2" t="s">
        <v>107</v>
      </c>
      <c r="C8" s="21"/>
      <c r="D8" s="21"/>
      <c r="E8" s="3">
        <v>1</v>
      </c>
      <c r="F8" s="23"/>
      <c r="G8" s="17">
        <f t="shared" si="0"/>
        <v>0</v>
      </c>
      <c r="H8" s="3">
        <v>465</v>
      </c>
      <c r="I8" s="3">
        <v>440</v>
      </c>
      <c r="J8" s="3">
        <v>275</v>
      </c>
      <c r="K8" s="2" t="s">
        <v>14</v>
      </c>
      <c r="L8" s="3"/>
      <c r="M8" s="5" t="s">
        <v>5</v>
      </c>
    </row>
    <row r="9" spans="1:13" ht="27.6" x14ac:dyDescent="0.3">
      <c r="A9" s="1" t="s">
        <v>15</v>
      </c>
      <c r="B9" s="2" t="s">
        <v>16</v>
      </c>
      <c r="C9" s="21"/>
      <c r="D9" s="21"/>
      <c r="E9" s="3">
        <v>1</v>
      </c>
      <c r="F9" s="23"/>
      <c r="G9" s="17">
        <f t="shared" si="0"/>
        <v>0</v>
      </c>
      <c r="H9" s="3">
        <v>0</v>
      </c>
      <c r="I9" s="3">
        <v>0</v>
      </c>
      <c r="J9" s="3">
        <v>0</v>
      </c>
      <c r="K9" s="2" t="s">
        <v>17</v>
      </c>
      <c r="L9" s="3"/>
      <c r="M9" s="5" t="s">
        <v>5</v>
      </c>
    </row>
    <row r="10" spans="1:13" ht="110.4" x14ac:dyDescent="0.3">
      <c r="A10" s="1" t="s">
        <v>18</v>
      </c>
      <c r="B10" s="2" t="s">
        <v>128</v>
      </c>
      <c r="C10" s="21"/>
      <c r="D10" s="21"/>
      <c r="E10" s="3">
        <v>1</v>
      </c>
      <c r="F10" s="23"/>
      <c r="G10" s="17">
        <f t="shared" si="0"/>
        <v>0</v>
      </c>
      <c r="H10" s="3">
        <v>900</v>
      </c>
      <c r="I10" s="3">
        <v>900</v>
      </c>
      <c r="J10" s="3">
        <v>900</v>
      </c>
      <c r="K10" s="2"/>
      <c r="L10" s="3">
        <v>22</v>
      </c>
      <c r="M10" s="5"/>
    </row>
    <row r="11" spans="1:13" ht="96.6" x14ac:dyDescent="0.3">
      <c r="A11" s="1" t="s">
        <v>20</v>
      </c>
      <c r="B11" s="2" t="s">
        <v>87</v>
      </c>
      <c r="C11" s="21"/>
      <c r="D11" s="21"/>
      <c r="E11" s="3">
        <v>1</v>
      </c>
      <c r="F11" s="23"/>
      <c r="G11" s="17">
        <f t="shared" si="0"/>
        <v>0</v>
      </c>
      <c r="H11" s="3">
        <v>400</v>
      </c>
      <c r="I11" s="3">
        <v>930</v>
      </c>
      <c r="J11" s="3">
        <v>900</v>
      </c>
      <c r="K11" s="2" t="s">
        <v>88</v>
      </c>
      <c r="L11" s="3">
        <v>7</v>
      </c>
      <c r="M11" s="5" t="s">
        <v>19</v>
      </c>
    </row>
    <row r="12" spans="1:13" ht="384" x14ac:dyDescent="0.3">
      <c r="A12" s="1" t="s">
        <v>21</v>
      </c>
      <c r="B12" s="2" t="s">
        <v>108</v>
      </c>
      <c r="C12" s="21"/>
      <c r="D12" s="21"/>
      <c r="E12" s="3">
        <v>1</v>
      </c>
      <c r="F12" s="23"/>
      <c r="G12" s="17">
        <f t="shared" si="0"/>
        <v>0</v>
      </c>
      <c r="H12" s="4">
        <v>1030</v>
      </c>
      <c r="I12" s="3">
        <v>894</v>
      </c>
      <c r="J12" s="4">
        <v>1078</v>
      </c>
      <c r="K12" s="15" t="s">
        <v>120</v>
      </c>
      <c r="L12" s="3">
        <v>27</v>
      </c>
      <c r="M12" s="5" t="s">
        <v>19</v>
      </c>
    </row>
    <row r="13" spans="1:13" ht="27.6" x14ac:dyDescent="0.3">
      <c r="A13" s="1" t="s">
        <v>22</v>
      </c>
      <c r="B13" s="2" t="s">
        <v>109</v>
      </c>
      <c r="C13" s="21"/>
      <c r="D13" s="21"/>
      <c r="E13" s="3">
        <v>1</v>
      </c>
      <c r="F13" s="23"/>
      <c r="G13" s="17">
        <f t="shared" si="0"/>
        <v>0</v>
      </c>
      <c r="H13" s="3">
        <v>0</v>
      </c>
      <c r="I13" s="3">
        <v>0</v>
      </c>
      <c r="J13" s="3">
        <v>0</v>
      </c>
      <c r="K13" s="2" t="s">
        <v>110</v>
      </c>
      <c r="L13" s="3"/>
      <c r="M13" s="5" t="s">
        <v>5</v>
      </c>
    </row>
    <row r="14" spans="1:13" ht="403.2" x14ac:dyDescent="0.3">
      <c r="A14" s="1" t="s">
        <v>23</v>
      </c>
      <c r="B14" s="2" t="s">
        <v>111</v>
      </c>
      <c r="C14" s="21"/>
      <c r="D14" s="21"/>
      <c r="E14" s="3">
        <v>1</v>
      </c>
      <c r="F14" s="23"/>
      <c r="G14" s="17">
        <f t="shared" si="0"/>
        <v>0</v>
      </c>
      <c r="H14" s="4">
        <v>1365</v>
      </c>
      <c r="I14" s="3">
        <v>894</v>
      </c>
      <c r="J14" s="3">
        <v>758</v>
      </c>
      <c r="K14" s="15" t="s">
        <v>121</v>
      </c>
      <c r="L14" s="3">
        <v>41</v>
      </c>
      <c r="M14" s="5" t="s">
        <v>19</v>
      </c>
    </row>
    <row r="15" spans="1:13" ht="27.6" x14ac:dyDescent="0.3">
      <c r="A15" s="1" t="s">
        <v>23</v>
      </c>
      <c r="B15" s="2" t="s">
        <v>109</v>
      </c>
      <c r="C15" s="21"/>
      <c r="D15" s="21"/>
      <c r="E15" s="3">
        <v>1</v>
      </c>
      <c r="F15" s="23"/>
      <c r="G15" s="17">
        <f t="shared" si="0"/>
        <v>0</v>
      </c>
      <c r="H15" s="3">
        <v>0</v>
      </c>
      <c r="I15" s="3">
        <v>0</v>
      </c>
      <c r="J15" s="3">
        <v>0</v>
      </c>
      <c r="K15" s="2" t="s">
        <v>112</v>
      </c>
      <c r="L15" s="3"/>
      <c r="M15" s="5" t="s">
        <v>5</v>
      </c>
    </row>
    <row r="16" spans="1:13" ht="302.39999999999998" x14ac:dyDescent="0.3">
      <c r="A16" s="1" t="s">
        <v>24</v>
      </c>
      <c r="B16" s="2" t="s">
        <v>123</v>
      </c>
      <c r="C16" s="21"/>
      <c r="D16" s="21"/>
      <c r="E16" s="3">
        <v>1</v>
      </c>
      <c r="F16" s="23"/>
      <c r="G16" s="17">
        <f t="shared" si="0"/>
        <v>0</v>
      </c>
      <c r="H16" s="4">
        <v>1111</v>
      </c>
      <c r="I16" s="3">
        <v>961</v>
      </c>
      <c r="J16" s="4">
        <v>1343</v>
      </c>
      <c r="K16" s="16" t="s">
        <v>122</v>
      </c>
      <c r="L16" s="3">
        <v>36.9</v>
      </c>
      <c r="M16" s="5" t="s">
        <v>19</v>
      </c>
    </row>
    <row r="17" spans="1:13" ht="69" x14ac:dyDescent="0.3">
      <c r="A17" s="1" t="s">
        <v>25</v>
      </c>
      <c r="B17" s="2" t="s">
        <v>89</v>
      </c>
      <c r="C17" s="21"/>
      <c r="D17" s="21"/>
      <c r="E17" s="3">
        <v>1</v>
      </c>
      <c r="F17" s="23"/>
      <c r="G17" s="17">
        <f t="shared" si="0"/>
        <v>0</v>
      </c>
      <c r="H17" s="3">
        <v>280</v>
      </c>
      <c r="I17" s="3">
        <v>410</v>
      </c>
      <c r="J17" s="3">
        <v>535</v>
      </c>
      <c r="K17" s="2" t="s">
        <v>26</v>
      </c>
      <c r="L17" s="3">
        <v>0.05</v>
      </c>
      <c r="M17" s="5" t="s">
        <v>27</v>
      </c>
    </row>
    <row r="18" spans="1:13" ht="110.4" x14ac:dyDescent="0.3">
      <c r="A18" s="1" t="s">
        <v>28</v>
      </c>
      <c r="B18" s="2" t="s">
        <v>29</v>
      </c>
      <c r="C18" s="21"/>
      <c r="D18" s="21"/>
      <c r="E18" s="3">
        <v>1</v>
      </c>
      <c r="F18" s="23"/>
      <c r="G18" s="17">
        <f t="shared" si="0"/>
        <v>0</v>
      </c>
      <c r="H18" s="3">
        <v>600</v>
      </c>
      <c r="I18" s="3">
        <v>600</v>
      </c>
      <c r="J18" s="3">
        <v>900</v>
      </c>
      <c r="K18" s="2" t="s">
        <v>30</v>
      </c>
      <c r="L18" s="3"/>
      <c r="M18" s="5" t="s">
        <v>5</v>
      </c>
    </row>
    <row r="19" spans="1:13" ht="27.6" x14ac:dyDescent="0.3">
      <c r="A19" s="1" t="s">
        <v>31</v>
      </c>
      <c r="B19" s="2" t="s">
        <v>16</v>
      </c>
      <c r="C19" s="21"/>
      <c r="D19" s="21"/>
      <c r="E19" s="3">
        <v>1</v>
      </c>
      <c r="F19" s="23"/>
      <c r="G19" s="17">
        <f t="shared" si="0"/>
        <v>0</v>
      </c>
      <c r="H19" s="3">
        <v>0</v>
      </c>
      <c r="I19" s="3">
        <v>0</v>
      </c>
      <c r="J19" s="3">
        <v>0</v>
      </c>
      <c r="K19" s="2" t="s">
        <v>17</v>
      </c>
      <c r="L19" s="3"/>
      <c r="M19" s="5" t="s">
        <v>5</v>
      </c>
    </row>
    <row r="20" spans="1:13" ht="41.4" x14ac:dyDescent="0.3">
      <c r="A20" s="1" t="s">
        <v>32</v>
      </c>
      <c r="B20" s="2" t="s">
        <v>33</v>
      </c>
      <c r="C20" s="21"/>
      <c r="D20" s="21"/>
      <c r="E20" s="3">
        <v>1</v>
      </c>
      <c r="F20" s="23"/>
      <c r="G20" s="17">
        <f t="shared" si="0"/>
        <v>0</v>
      </c>
      <c r="H20" s="3">
        <v>900</v>
      </c>
      <c r="I20" s="3">
        <v>300</v>
      </c>
      <c r="J20" s="3">
        <v>0</v>
      </c>
      <c r="K20" s="2" t="s">
        <v>34</v>
      </c>
      <c r="L20" s="3"/>
      <c r="M20" s="5" t="s">
        <v>5</v>
      </c>
    </row>
    <row r="21" spans="1:13" ht="41.4" x14ac:dyDescent="0.3">
      <c r="A21" s="1" t="s">
        <v>35</v>
      </c>
      <c r="B21" s="2" t="s">
        <v>113</v>
      </c>
      <c r="C21" s="21"/>
      <c r="D21" s="21"/>
      <c r="E21" s="3">
        <v>1</v>
      </c>
      <c r="F21" s="23"/>
      <c r="G21" s="17">
        <f t="shared" si="0"/>
        <v>0</v>
      </c>
      <c r="H21" s="3">
        <v>610</v>
      </c>
      <c r="I21" s="3">
        <v>480</v>
      </c>
      <c r="J21" s="3">
        <v>900</v>
      </c>
      <c r="K21" s="2" t="s">
        <v>36</v>
      </c>
      <c r="L21" s="3">
        <v>0.7</v>
      </c>
      <c r="M21" s="5" t="s">
        <v>27</v>
      </c>
    </row>
    <row r="22" spans="1:13" ht="27.6" x14ac:dyDescent="0.3">
      <c r="A22" s="1" t="s">
        <v>37</v>
      </c>
      <c r="B22" s="2" t="s">
        <v>38</v>
      </c>
      <c r="C22" s="21"/>
      <c r="D22" s="21"/>
      <c r="E22" s="3">
        <v>1</v>
      </c>
      <c r="F22" s="23"/>
      <c r="G22" s="17">
        <f t="shared" si="0"/>
        <v>0</v>
      </c>
      <c r="H22" s="3">
        <v>386</v>
      </c>
      <c r="I22" s="3">
        <v>386</v>
      </c>
      <c r="J22" s="3">
        <v>745</v>
      </c>
      <c r="K22" s="2" t="s">
        <v>39</v>
      </c>
      <c r="L22" s="3"/>
      <c r="M22" s="5" t="s">
        <v>5</v>
      </c>
    </row>
    <row r="23" spans="1:13" ht="55.2" x14ac:dyDescent="0.3">
      <c r="A23" s="1" t="s">
        <v>40</v>
      </c>
      <c r="B23" s="2" t="s">
        <v>41</v>
      </c>
      <c r="C23" s="21"/>
      <c r="D23" s="21"/>
      <c r="E23" s="3">
        <v>1</v>
      </c>
      <c r="F23" s="23"/>
      <c r="G23" s="17">
        <f t="shared" si="0"/>
        <v>0</v>
      </c>
      <c r="H23" s="4">
        <v>1550</v>
      </c>
      <c r="I23" s="3">
        <v>750</v>
      </c>
      <c r="J23" s="3">
        <v>900</v>
      </c>
      <c r="K23" s="2" t="s">
        <v>42</v>
      </c>
      <c r="L23" s="3">
        <v>3</v>
      </c>
      <c r="M23" s="5" t="s">
        <v>27</v>
      </c>
    </row>
    <row r="24" spans="1:13" ht="41.4" x14ac:dyDescent="0.3">
      <c r="A24" s="1" t="s">
        <v>43</v>
      </c>
      <c r="B24" s="2" t="s">
        <v>33</v>
      </c>
      <c r="C24" s="21"/>
      <c r="D24" s="21"/>
      <c r="E24" s="3">
        <v>1</v>
      </c>
      <c r="F24" s="23"/>
      <c r="G24" s="17">
        <f t="shared" si="0"/>
        <v>0</v>
      </c>
      <c r="H24" s="4">
        <v>1600</v>
      </c>
      <c r="I24" s="3">
        <v>300</v>
      </c>
      <c r="J24" s="3">
        <v>0</v>
      </c>
      <c r="K24" s="2" t="s">
        <v>34</v>
      </c>
      <c r="L24" s="3"/>
      <c r="M24" s="5" t="s">
        <v>5</v>
      </c>
    </row>
    <row r="25" spans="1:13" ht="55.2" x14ac:dyDescent="0.3">
      <c r="A25" s="1" t="s">
        <v>44</v>
      </c>
      <c r="B25" s="2" t="s">
        <v>45</v>
      </c>
      <c r="C25" s="21"/>
      <c r="D25" s="21"/>
      <c r="E25" s="3">
        <v>1</v>
      </c>
      <c r="F25" s="23"/>
      <c r="G25" s="17">
        <f t="shared" si="0"/>
        <v>0</v>
      </c>
      <c r="H25" s="3">
        <v>482</v>
      </c>
      <c r="I25" s="3">
        <v>902</v>
      </c>
      <c r="J25" s="3">
        <v>900</v>
      </c>
      <c r="K25" s="2" t="s">
        <v>46</v>
      </c>
      <c r="L25" s="3">
        <v>0.7</v>
      </c>
      <c r="M25" s="5" t="s">
        <v>27</v>
      </c>
    </row>
    <row r="26" spans="1:13" ht="69" x14ac:dyDescent="0.3">
      <c r="A26" s="1" t="s">
        <v>47</v>
      </c>
      <c r="B26" s="2" t="s">
        <v>48</v>
      </c>
      <c r="C26" s="21"/>
      <c r="D26" s="21"/>
      <c r="E26" s="3">
        <v>1</v>
      </c>
      <c r="F26" s="23"/>
      <c r="G26" s="17">
        <f t="shared" si="0"/>
        <v>0</v>
      </c>
      <c r="H26" s="4">
        <v>1250</v>
      </c>
      <c r="I26" s="3">
        <v>750</v>
      </c>
      <c r="J26" s="3">
        <v>900</v>
      </c>
      <c r="K26" s="2" t="s">
        <v>49</v>
      </c>
      <c r="L26" s="3">
        <v>2.25</v>
      </c>
      <c r="M26" s="5" t="s">
        <v>27</v>
      </c>
    </row>
    <row r="27" spans="1:13" ht="41.4" x14ac:dyDescent="0.3">
      <c r="A27" s="1" t="s">
        <v>50</v>
      </c>
      <c r="B27" s="2" t="s">
        <v>33</v>
      </c>
      <c r="C27" s="21"/>
      <c r="D27" s="21"/>
      <c r="E27" s="3">
        <v>1</v>
      </c>
      <c r="F27" s="23"/>
      <c r="G27" s="17">
        <f t="shared" si="0"/>
        <v>0</v>
      </c>
      <c r="H27" s="4">
        <v>1300</v>
      </c>
      <c r="I27" s="3">
        <v>300</v>
      </c>
      <c r="J27" s="3">
        <v>0</v>
      </c>
      <c r="K27" s="2" t="s">
        <v>34</v>
      </c>
      <c r="L27" s="3"/>
      <c r="M27" s="5" t="s">
        <v>5</v>
      </c>
    </row>
    <row r="28" spans="1:13" ht="55.2" x14ac:dyDescent="0.3">
      <c r="A28" s="1" t="s">
        <v>51</v>
      </c>
      <c r="B28" s="2" t="s">
        <v>45</v>
      </c>
      <c r="C28" s="21"/>
      <c r="D28" s="21"/>
      <c r="E28" s="3">
        <v>1</v>
      </c>
      <c r="F28" s="23"/>
      <c r="G28" s="17">
        <f t="shared" si="0"/>
        <v>0</v>
      </c>
      <c r="H28" s="3">
        <v>482</v>
      </c>
      <c r="I28" s="3">
        <v>902</v>
      </c>
      <c r="J28" s="3">
        <v>900</v>
      </c>
      <c r="K28" s="2" t="s">
        <v>46</v>
      </c>
      <c r="L28" s="3">
        <v>0.7</v>
      </c>
      <c r="M28" s="5" t="s">
        <v>27</v>
      </c>
    </row>
    <row r="29" spans="1:13" ht="27.6" x14ac:dyDescent="0.3">
      <c r="A29" s="1" t="s">
        <v>52</v>
      </c>
      <c r="B29" s="2" t="s">
        <v>53</v>
      </c>
      <c r="C29" s="21"/>
      <c r="D29" s="21"/>
      <c r="E29" s="3">
        <v>1</v>
      </c>
      <c r="F29" s="23"/>
      <c r="G29" s="17">
        <f t="shared" si="0"/>
        <v>0</v>
      </c>
      <c r="H29" s="4">
        <v>1200</v>
      </c>
      <c r="I29" s="3">
        <v>200</v>
      </c>
      <c r="J29" s="3">
        <v>40</v>
      </c>
      <c r="K29" s="2" t="s">
        <v>54</v>
      </c>
      <c r="L29" s="3"/>
      <c r="M29" s="5" t="s">
        <v>5</v>
      </c>
    </row>
    <row r="30" spans="1:13" x14ac:dyDescent="0.3">
      <c r="A30" s="1" t="s">
        <v>55</v>
      </c>
      <c r="B30" s="2" t="s">
        <v>53</v>
      </c>
      <c r="C30" s="21"/>
      <c r="D30" s="21"/>
      <c r="E30" s="3">
        <v>1</v>
      </c>
      <c r="F30" s="23"/>
      <c r="G30" s="17">
        <f t="shared" si="0"/>
        <v>0</v>
      </c>
      <c r="H30" s="4">
        <v>1500</v>
      </c>
      <c r="I30" s="3">
        <v>200</v>
      </c>
      <c r="J30" s="3">
        <v>40</v>
      </c>
      <c r="K30" s="2" t="s">
        <v>56</v>
      </c>
      <c r="L30" s="3"/>
      <c r="M30" s="5" t="s">
        <v>5</v>
      </c>
    </row>
    <row r="31" spans="1:13" ht="27.6" x14ac:dyDescent="0.3">
      <c r="A31" s="1" t="s">
        <v>57</v>
      </c>
      <c r="B31" s="2" t="s">
        <v>53</v>
      </c>
      <c r="C31" s="21"/>
      <c r="D31" s="21"/>
      <c r="E31" s="3">
        <v>1</v>
      </c>
      <c r="F31" s="23"/>
      <c r="G31" s="17">
        <f t="shared" si="0"/>
        <v>0</v>
      </c>
      <c r="H31" s="4">
        <v>1600</v>
      </c>
      <c r="I31" s="3">
        <v>200</v>
      </c>
      <c r="J31" s="3">
        <v>40</v>
      </c>
      <c r="K31" s="2" t="s">
        <v>58</v>
      </c>
      <c r="L31" s="3"/>
      <c r="M31" s="5" t="s">
        <v>5</v>
      </c>
    </row>
    <row r="32" spans="1:13" ht="27.6" x14ac:dyDescent="0.3">
      <c r="A32" s="1" t="s">
        <v>59</v>
      </c>
      <c r="B32" s="2" t="s">
        <v>90</v>
      </c>
      <c r="C32" s="21"/>
      <c r="D32" s="21"/>
      <c r="E32" s="3">
        <v>1</v>
      </c>
      <c r="F32" s="23"/>
      <c r="G32" s="17">
        <f t="shared" si="0"/>
        <v>0</v>
      </c>
      <c r="H32" s="3">
        <v>4000</v>
      </c>
      <c r="I32" s="3">
        <v>0</v>
      </c>
      <c r="J32" s="3">
        <v>0</v>
      </c>
      <c r="K32" s="2" t="s">
        <v>91</v>
      </c>
      <c r="L32" s="3"/>
      <c r="M32" s="5" t="s">
        <v>5</v>
      </c>
    </row>
    <row r="33" spans="1:13" ht="69" x14ac:dyDescent="0.3">
      <c r="A33" s="1" t="s">
        <v>60</v>
      </c>
      <c r="B33" s="2" t="s">
        <v>61</v>
      </c>
      <c r="C33" s="21"/>
      <c r="D33" s="21"/>
      <c r="E33" s="3">
        <v>1</v>
      </c>
      <c r="F33" s="23"/>
      <c r="G33" s="17">
        <f t="shared" si="0"/>
        <v>0</v>
      </c>
      <c r="H33" s="4">
        <v>1300</v>
      </c>
      <c r="I33" s="3">
        <v>600</v>
      </c>
      <c r="J33" s="3">
        <v>900</v>
      </c>
      <c r="K33" s="2" t="s">
        <v>62</v>
      </c>
      <c r="L33" s="3"/>
      <c r="M33" s="5" t="s">
        <v>5</v>
      </c>
    </row>
    <row r="34" spans="1:13" ht="27.6" x14ac:dyDescent="0.3">
      <c r="A34" s="1" t="s">
        <v>63</v>
      </c>
      <c r="B34" s="2" t="s">
        <v>64</v>
      </c>
      <c r="C34" s="21"/>
      <c r="D34" s="21"/>
      <c r="E34" s="3">
        <v>1</v>
      </c>
      <c r="F34" s="23"/>
      <c r="G34" s="17">
        <f t="shared" si="0"/>
        <v>0</v>
      </c>
      <c r="H34" s="4">
        <v>1200</v>
      </c>
      <c r="I34" s="3">
        <v>395</v>
      </c>
      <c r="J34" s="3">
        <v>440</v>
      </c>
      <c r="K34" s="2" t="s">
        <v>65</v>
      </c>
      <c r="L34" s="3">
        <v>0.125</v>
      </c>
      <c r="M34" s="5" t="s">
        <v>27</v>
      </c>
    </row>
    <row r="35" spans="1:13" ht="27.6" x14ac:dyDescent="0.3">
      <c r="A35" s="1" t="s">
        <v>66</v>
      </c>
      <c r="B35" s="2" t="s">
        <v>114</v>
      </c>
      <c r="C35" s="21"/>
      <c r="D35" s="21"/>
      <c r="E35" s="3">
        <v>1</v>
      </c>
      <c r="F35" s="23"/>
      <c r="G35" s="17">
        <f t="shared" si="0"/>
        <v>0</v>
      </c>
      <c r="H35" s="3">
        <v>610</v>
      </c>
      <c r="I35" s="3">
        <v>710</v>
      </c>
      <c r="J35" s="3">
        <v>900</v>
      </c>
      <c r="K35" s="2" t="s">
        <v>67</v>
      </c>
      <c r="L35" s="3"/>
      <c r="M35" s="5" t="s">
        <v>5</v>
      </c>
    </row>
    <row r="36" spans="1:13" x14ac:dyDescent="0.3">
      <c r="A36" s="1" t="s">
        <v>68</v>
      </c>
      <c r="B36" s="2" t="s">
        <v>115</v>
      </c>
      <c r="C36" s="21"/>
      <c r="D36" s="21"/>
      <c r="E36" s="3">
        <v>3</v>
      </c>
      <c r="F36" s="23"/>
      <c r="G36" s="17">
        <f t="shared" si="0"/>
        <v>0</v>
      </c>
      <c r="H36" s="3">
        <v>500</v>
      </c>
      <c r="I36" s="3">
        <v>500</v>
      </c>
      <c r="J36" s="3">
        <v>100</v>
      </c>
      <c r="K36" s="2" t="s">
        <v>5</v>
      </c>
      <c r="L36" s="3"/>
      <c r="M36" s="5" t="s">
        <v>5</v>
      </c>
    </row>
    <row r="37" spans="1:13" ht="96.6" x14ac:dyDescent="0.3">
      <c r="A37" s="1" t="s">
        <v>69</v>
      </c>
      <c r="B37" s="2" t="s">
        <v>92</v>
      </c>
      <c r="C37" s="21"/>
      <c r="D37" s="21"/>
      <c r="E37" s="3">
        <v>1</v>
      </c>
      <c r="F37" s="23"/>
      <c r="G37" s="17">
        <f t="shared" si="0"/>
        <v>0</v>
      </c>
      <c r="H37" s="4">
        <v>1200</v>
      </c>
      <c r="I37" s="3">
        <v>600</v>
      </c>
      <c r="J37" s="3">
        <v>900</v>
      </c>
      <c r="K37" s="2" t="s">
        <v>93</v>
      </c>
      <c r="L37" s="3"/>
      <c r="M37" s="5" t="s">
        <v>5</v>
      </c>
    </row>
    <row r="38" spans="1:13" ht="55.2" x14ac:dyDescent="0.3">
      <c r="A38" s="1" t="s">
        <v>70</v>
      </c>
      <c r="B38" s="2" t="s">
        <v>94</v>
      </c>
      <c r="C38" s="21"/>
      <c r="D38" s="21"/>
      <c r="E38" s="3">
        <v>1</v>
      </c>
      <c r="F38" s="23"/>
      <c r="G38" s="17">
        <f t="shared" si="0"/>
        <v>0</v>
      </c>
      <c r="H38" s="4">
        <v>1900</v>
      </c>
      <c r="I38" s="3">
        <v>900</v>
      </c>
      <c r="J38" s="3">
        <v>900</v>
      </c>
      <c r="K38" s="2" t="s">
        <v>71</v>
      </c>
      <c r="L38" s="3"/>
      <c r="M38" s="5" t="s">
        <v>5</v>
      </c>
    </row>
    <row r="39" spans="1:13" ht="27.6" x14ac:dyDescent="0.3">
      <c r="A39" s="1" t="s">
        <v>72</v>
      </c>
      <c r="B39" s="2" t="s">
        <v>90</v>
      </c>
      <c r="C39" s="21"/>
      <c r="D39" s="21"/>
      <c r="E39" s="3">
        <v>1</v>
      </c>
      <c r="F39" s="23"/>
      <c r="G39" s="17">
        <f t="shared" si="0"/>
        <v>0</v>
      </c>
      <c r="H39" s="3">
        <v>1900</v>
      </c>
      <c r="I39" s="3">
        <v>0</v>
      </c>
      <c r="J39" s="3">
        <v>0</v>
      </c>
      <c r="K39" s="2" t="s">
        <v>91</v>
      </c>
      <c r="L39" s="3"/>
      <c r="M39" s="5" t="s">
        <v>5</v>
      </c>
    </row>
    <row r="40" spans="1:13" x14ac:dyDescent="0.3">
      <c r="A40" s="1" t="s">
        <v>73</v>
      </c>
      <c r="B40" s="2" t="s">
        <v>53</v>
      </c>
      <c r="C40" s="21"/>
      <c r="D40" s="21"/>
      <c r="E40" s="3">
        <v>1</v>
      </c>
      <c r="F40" s="23"/>
      <c r="G40" s="17">
        <f t="shared" si="0"/>
        <v>0</v>
      </c>
      <c r="H40" s="4">
        <v>1900</v>
      </c>
      <c r="I40" s="3">
        <v>200</v>
      </c>
      <c r="J40" s="3">
        <v>40</v>
      </c>
      <c r="K40" s="2" t="s">
        <v>56</v>
      </c>
      <c r="L40" s="3"/>
      <c r="M40" s="5" t="s">
        <v>5</v>
      </c>
    </row>
    <row r="41" spans="1:13" ht="69" x14ac:dyDescent="0.3">
      <c r="A41" s="1" t="s">
        <v>74</v>
      </c>
      <c r="B41" s="2" t="s">
        <v>75</v>
      </c>
      <c r="C41" s="21"/>
      <c r="D41" s="21"/>
      <c r="E41" s="3">
        <v>1</v>
      </c>
      <c r="F41" s="23"/>
      <c r="G41" s="17">
        <f t="shared" si="0"/>
        <v>0</v>
      </c>
      <c r="H41" s="4">
        <v>1900</v>
      </c>
      <c r="I41" s="3">
        <v>700</v>
      </c>
      <c r="J41" s="3">
        <v>900</v>
      </c>
      <c r="K41" s="2" t="s">
        <v>76</v>
      </c>
      <c r="L41" s="3"/>
      <c r="M41" s="5" t="s">
        <v>5</v>
      </c>
    </row>
    <row r="42" spans="1:13" ht="41.4" x14ac:dyDescent="0.3">
      <c r="A42" s="1" t="s">
        <v>77</v>
      </c>
      <c r="B42" s="2" t="s">
        <v>116</v>
      </c>
      <c r="C42" s="21"/>
      <c r="D42" s="21"/>
      <c r="E42" s="3">
        <v>1</v>
      </c>
      <c r="F42" s="23"/>
      <c r="G42" s="17">
        <f t="shared" si="0"/>
        <v>0</v>
      </c>
      <c r="H42" s="3">
        <v>0</v>
      </c>
      <c r="I42" s="3">
        <v>0</v>
      </c>
      <c r="J42" s="3">
        <v>0</v>
      </c>
      <c r="K42" s="2" t="s">
        <v>78</v>
      </c>
      <c r="L42" s="3"/>
      <c r="M42" s="5" t="s">
        <v>5</v>
      </c>
    </row>
    <row r="43" spans="1:13" ht="69" x14ac:dyDescent="0.3">
      <c r="A43" s="1" t="s">
        <v>79</v>
      </c>
      <c r="B43" s="2" t="s">
        <v>89</v>
      </c>
      <c r="C43" s="21"/>
      <c r="D43" s="21"/>
      <c r="E43" s="3">
        <v>1</v>
      </c>
      <c r="F43" s="23"/>
      <c r="G43" s="17">
        <f t="shared" si="0"/>
        <v>0</v>
      </c>
      <c r="H43" s="3">
        <v>280</v>
      </c>
      <c r="I43" s="3">
        <v>410</v>
      </c>
      <c r="J43" s="3">
        <v>535</v>
      </c>
      <c r="K43" s="2" t="s">
        <v>26</v>
      </c>
      <c r="L43" s="3">
        <v>0.05</v>
      </c>
      <c r="M43" s="5" t="s">
        <v>27</v>
      </c>
    </row>
    <row r="44" spans="1:13" ht="82.8" x14ac:dyDescent="0.3">
      <c r="A44" s="1" t="s">
        <v>80</v>
      </c>
      <c r="B44" s="2" t="s">
        <v>81</v>
      </c>
      <c r="C44" s="21"/>
      <c r="D44" s="21"/>
      <c r="E44" s="3">
        <v>1</v>
      </c>
      <c r="F44" s="23"/>
      <c r="G44" s="17">
        <f t="shared" si="0"/>
        <v>0</v>
      </c>
      <c r="H44" s="4">
        <v>1000</v>
      </c>
      <c r="I44" s="3">
        <v>300</v>
      </c>
      <c r="J44" s="3">
        <v>300</v>
      </c>
      <c r="K44" s="2" t="s">
        <v>82</v>
      </c>
      <c r="L44" s="3"/>
      <c r="M44" s="5" t="s">
        <v>5</v>
      </c>
    </row>
    <row r="45" spans="1:13" ht="276" x14ac:dyDescent="0.3">
      <c r="A45" s="1" t="s">
        <v>83</v>
      </c>
      <c r="B45" s="2" t="s">
        <v>117</v>
      </c>
      <c r="C45" s="21"/>
      <c r="D45" s="21"/>
      <c r="E45" s="3">
        <v>1</v>
      </c>
      <c r="F45" s="23"/>
      <c r="G45" s="17">
        <f t="shared" si="0"/>
        <v>0</v>
      </c>
      <c r="H45" s="3">
        <v>0</v>
      </c>
      <c r="I45" s="3">
        <v>0</v>
      </c>
      <c r="J45" s="3">
        <v>0</v>
      </c>
      <c r="K45" s="2" t="s">
        <v>96</v>
      </c>
      <c r="L45" s="14" t="s">
        <v>95</v>
      </c>
      <c r="M45" s="5" t="s">
        <v>19</v>
      </c>
    </row>
    <row r="46" spans="1:13" x14ac:dyDescent="0.3">
      <c r="A46" s="1" t="s">
        <v>84</v>
      </c>
      <c r="B46" s="2" t="s">
        <v>118</v>
      </c>
      <c r="C46" s="21"/>
      <c r="D46" s="21"/>
      <c r="E46" s="3">
        <v>1</v>
      </c>
      <c r="F46" s="23"/>
      <c r="G46" s="17">
        <f t="shared" si="0"/>
        <v>0</v>
      </c>
      <c r="H46" s="3">
        <v>0</v>
      </c>
      <c r="I46" s="3">
        <v>0</v>
      </c>
      <c r="J46" s="3">
        <v>0</v>
      </c>
      <c r="K46" s="2"/>
      <c r="L46" s="3"/>
      <c r="M46" s="5" t="s">
        <v>5</v>
      </c>
    </row>
    <row r="47" spans="1:13" ht="27.6" x14ac:dyDescent="0.3">
      <c r="A47" s="1" t="s">
        <v>85</v>
      </c>
      <c r="B47" s="2" t="s">
        <v>119</v>
      </c>
      <c r="C47" s="21"/>
      <c r="D47" s="21"/>
      <c r="E47" s="3">
        <v>1</v>
      </c>
      <c r="F47" s="23"/>
      <c r="G47" s="17">
        <f t="shared" si="0"/>
        <v>0</v>
      </c>
      <c r="H47" s="3">
        <v>0</v>
      </c>
      <c r="I47" s="3">
        <v>0</v>
      </c>
      <c r="J47" s="3">
        <v>0</v>
      </c>
      <c r="K47" s="2" t="s">
        <v>97</v>
      </c>
      <c r="L47" s="3"/>
      <c r="M47" s="5" t="s">
        <v>5</v>
      </c>
    </row>
    <row r="48" spans="1:13" ht="28.2" thickBot="1" x14ac:dyDescent="0.35">
      <c r="A48" s="6" t="s">
        <v>168</v>
      </c>
      <c r="B48" s="7" t="s">
        <v>86</v>
      </c>
      <c r="C48" s="22"/>
      <c r="D48" s="22"/>
      <c r="E48" s="8">
        <v>1</v>
      </c>
      <c r="F48" s="24"/>
      <c r="G48" s="18">
        <f t="shared" si="0"/>
        <v>0</v>
      </c>
      <c r="H48" s="8">
        <v>0</v>
      </c>
      <c r="I48" s="8">
        <v>0</v>
      </c>
      <c r="J48" s="8">
        <v>0</v>
      </c>
      <c r="K48" s="7" t="s">
        <v>5</v>
      </c>
      <c r="L48" s="8"/>
      <c r="M48" s="9" t="s">
        <v>5</v>
      </c>
    </row>
    <row r="49" spans="6:8" ht="15.6" thickTop="1" thickBot="1" x14ac:dyDescent="0.35">
      <c r="F49" s="19"/>
      <c r="G49" s="20">
        <f>SUM(G4:G48)</f>
        <v>0</v>
      </c>
      <c r="H49" t="s">
        <v>124</v>
      </c>
    </row>
    <row r="50" spans="6:8" ht="15" thickTop="1" x14ac:dyDescent="0.3"/>
  </sheetData>
  <sheetProtection algorithmName="SHA-512" hashValue="PovQq8bdngSn+1wcESWTEaP4SLqAsS6VBtelufP4rb7KPtjiaXr7f0WH2eHI23kXfPO1hRIWI737ubScG77CkA==" saltValue="+kzxJG512O+Uzh0ZXDLeVQ==" spinCount="100000" sheet="1" objects="1" scenarios="1"/>
  <mergeCells count="2">
    <mergeCell ref="A2:M2"/>
    <mergeCell ref="A1:M1"/>
  </mergeCells>
  <pageMargins left="0.70866141732283472" right="0.70866141732283472" top="0.78740157480314965" bottom="0.78740157480314965" header="0.31496062992125984" footer="0.31496062992125984"/>
  <pageSetup paperSize="9" scale="85" orientation="landscape" r:id="rId1"/>
  <headerFooter>
    <oddHeader>&amp;CVýkaz výměr
ZŠ Mánesova Otrokovice - výdej</oddHead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10</vt:i4>
      </vt:variant>
    </vt:vector>
  </HeadingPairs>
  <TitlesOfParts>
    <vt:vector size="12" baseType="lpstr">
      <vt:lpstr>List1</vt:lpstr>
      <vt:lpstr>VV</vt:lpstr>
      <vt:lpstr>CenaCelkem</vt:lpstr>
      <vt:lpstr>DPHSni</vt:lpstr>
      <vt:lpstr>DPHZakl</vt:lpstr>
      <vt:lpstr>Mena</vt:lpstr>
      <vt:lpstr>List1!SazbaDPH1</vt:lpstr>
      <vt:lpstr>List1!SazbaDPH2</vt:lpstr>
      <vt:lpstr>ZakladDPHSni</vt:lpstr>
      <vt:lpstr>List1!ZakladDPHSniVypocet</vt:lpstr>
      <vt:lpstr>ZakladDPHZakl</vt:lpstr>
      <vt:lpstr>List1!ZakladDPHZaklVypocet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Kamila Machová</cp:lastModifiedBy>
  <cp:lastPrinted>2024-05-20T12:28:52Z</cp:lastPrinted>
  <dcterms:created xsi:type="dcterms:W3CDTF">2024-04-30T09:40:56Z</dcterms:created>
  <dcterms:modified xsi:type="dcterms:W3CDTF">2024-05-20T13:01:13Z</dcterms:modified>
</cp:coreProperties>
</file>