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2022052-001 Pol" sheetId="12" r:id="rId4"/>
    <sheet name="01 2022052-002 Pol" sheetId="13" r:id="rId5"/>
    <sheet name="01 2022052-003 Pol" sheetId="14" r:id="rId6"/>
    <sheet name="01 2022052-004 Pol" sheetId="15" r:id="rId7"/>
    <sheet name="01 2022052-005 Pol" sheetId="16" r:id="rId8"/>
    <sheet name="01 2022052-006 Pol" sheetId="17" r:id="rId9"/>
  </sheets>
  <externalReferences>
    <externalReference r:id="rId10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2022052-001 Pol'!$1:$7</definedName>
    <definedName name="_xlnm.Print_Titles" localSheetId="4">'01 2022052-002 Pol'!$1:$7</definedName>
    <definedName name="_xlnm.Print_Titles" localSheetId="5">'01 2022052-003 Pol'!$1:$7</definedName>
    <definedName name="_xlnm.Print_Titles" localSheetId="6">'01 2022052-004 Pol'!$1:$7</definedName>
    <definedName name="_xlnm.Print_Titles" localSheetId="7">'01 2022052-005 Pol'!$1:$7</definedName>
    <definedName name="_xlnm.Print_Titles" localSheetId="8">'01 2022052-006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2022052-001 Pol'!$A$1:$Y$109</definedName>
    <definedName name="_xlnm.Print_Area" localSheetId="4">'01 2022052-002 Pol'!$A$1:$Y$270</definedName>
    <definedName name="_xlnm.Print_Area" localSheetId="5">'01 2022052-003 Pol'!$A$1:$Y$171</definedName>
    <definedName name="_xlnm.Print_Area" localSheetId="6">'01 2022052-004 Pol'!$A$1:$Y$49</definedName>
    <definedName name="_xlnm.Print_Area" localSheetId="7">'01 2022052-005 Pol'!$A$1:$Y$122</definedName>
    <definedName name="_xlnm.Print_Area" localSheetId="8">'01 2022052-006 Pol'!$A$1:$Y$27</definedName>
    <definedName name="_xlnm.Print_Area" localSheetId="1">Stavba!$A$1:$J$98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7" i="1" l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G47" i="1"/>
  <c r="F47" i="1"/>
  <c r="G46" i="1"/>
  <c r="F46" i="1"/>
  <c r="G45" i="1"/>
  <c r="F45" i="1"/>
  <c r="G44" i="1"/>
  <c r="F44" i="1"/>
  <c r="H44" i="1" s="1"/>
  <c r="I44" i="1" s="1"/>
  <c r="G43" i="1"/>
  <c r="F43" i="1"/>
  <c r="G42" i="1"/>
  <c r="F42" i="1"/>
  <c r="G41" i="1"/>
  <c r="F41" i="1"/>
  <c r="G39" i="1"/>
  <c r="F39" i="1"/>
  <c r="G26" i="17"/>
  <c r="G9" i="17"/>
  <c r="G8" i="17" s="1"/>
  <c r="I9" i="17"/>
  <c r="K9" i="17"/>
  <c r="K8" i="17" s="1"/>
  <c r="O9" i="17"/>
  <c r="O8" i="17" s="1"/>
  <c r="Q9" i="17"/>
  <c r="Q8" i="17" s="1"/>
  <c r="V9" i="17"/>
  <c r="V8" i="17" s="1"/>
  <c r="G11" i="17"/>
  <c r="I11" i="17"/>
  <c r="I8" i="17" s="1"/>
  <c r="K11" i="17"/>
  <c r="M11" i="17"/>
  <c r="O11" i="17"/>
  <c r="Q11" i="17"/>
  <c r="V11" i="17"/>
  <c r="G13" i="17"/>
  <c r="I13" i="17"/>
  <c r="K13" i="17"/>
  <c r="M13" i="17"/>
  <c r="O13" i="17"/>
  <c r="Q13" i="17"/>
  <c r="V13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K21" i="17"/>
  <c r="G22" i="17"/>
  <c r="I22" i="17"/>
  <c r="K22" i="17"/>
  <c r="M22" i="17"/>
  <c r="O22" i="17"/>
  <c r="O21" i="17" s="1"/>
  <c r="Q22" i="17"/>
  <c r="Q21" i="17" s="1"/>
  <c r="V22" i="17"/>
  <c r="V21" i="17" s="1"/>
  <c r="G23" i="17"/>
  <c r="M23" i="17" s="1"/>
  <c r="M21" i="17" s="1"/>
  <c r="I23" i="17"/>
  <c r="I21" i="17" s="1"/>
  <c r="K23" i="17"/>
  <c r="O23" i="17"/>
  <c r="Q23" i="17"/>
  <c r="V23" i="17"/>
  <c r="G24" i="17"/>
  <c r="I24" i="17"/>
  <c r="K24" i="17"/>
  <c r="M24" i="17"/>
  <c r="O24" i="17"/>
  <c r="Q24" i="17"/>
  <c r="V24" i="17"/>
  <c r="AE26" i="17"/>
  <c r="AF26" i="17"/>
  <c r="G121" i="16"/>
  <c r="G9" i="16"/>
  <c r="M9" i="16" s="1"/>
  <c r="I9" i="16"/>
  <c r="I8" i="16" s="1"/>
  <c r="K9" i="16"/>
  <c r="K8" i="16" s="1"/>
  <c r="O9" i="16"/>
  <c r="O8" i="16" s="1"/>
  <c r="Q9" i="16"/>
  <c r="V9" i="16"/>
  <c r="G10" i="16"/>
  <c r="G8" i="16" s="1"/>
  <c r="I10" i="16"/>
  <c r="K10" i="16"/>
  <c r="M10" i="16"/>
  <c r="O10" i="16"/>
  <c r="Q10" i="16"/>
  <c r="V10" i="16"/>
  <c r="V8" i="16" s="1"/>
  <c r="G11" i="16"/>
  <c r="M11" i="16" s="1"/>
  <c r="I11" i="16"/>
  <c r="K11" i="16"/>
  <c r="O11" i="16"/>
  <c r="Q11" i="16"/>
  <c r="Q8" i="16" s="1"/>
  <c r="V11" i="16"/>
  <c r="G13" i="16"/>
  <c r="M13" i="16" s="1"/>
  <c r="I13" i="16"/>
  <c r="K13" i="16"/>
  <c r="O13" i="16"/>
  <c r="O12" i="16" s="1"/>
  <c r="Q13" i="16"/>
  <c r="V13" i="16"/>
  <c r="V12" i="16" s="1"/>
  <c r="G14" i="16"/>
  <c r="I14" i="16"/>
  <c r="K14" i="16"/>
  <c r="K12" i="16" s="1"/>
  <c r="M14" i="16"/>
  <c r="O14" i="16"/>
  <c r="Q14" i="16"/>
  <c r="Q12" i="16" s="1"/>
  <c r="V14" i="16"/>
  <c r="G15" i="16"/>
  <c r="I15" i="16"/>
  <c r="K15" i="16"/>
  <c r="M15" i="16"/>
  <c r="O15" i="16"/>
  <c r="Q15" i="16"/>
  <c r="V15" i="16"/>
  <c r="G16" i="16"/>
  <c r="I16" i="16"/>
  <c r="I12" i="16" s="1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3" i="16"/>
  <c r="M23" i="16" s="1"/>
  <c r="I23" i="16"/>
  <c r="K23" i="16"/>
  <c r="O23" i="16"/>
  <c r="Q23" i="16"/>
  <c r="V23" i="16"/>
  <c r="G25" i="16"/>
  <c r="M25" i="16" s="1"/>
  <c r="I25" i="16"/>
  <c r="K25" i="16"/>
  <c r="O25" i="16"/>
  <c r="O24" i="16" s="1"/>
  <c r="Q25" i="16"/>
  <c r="V25" i="16"/>
  <c r="V24" i="16" s="1"/>
  <c r="G26" i="16"/>
  <c r="I26" i="16"/>
  <c r="K26" i="16"/>
  <c r="K24" i="16" s="1"/>
  <c r="M26" i="16"/>
  <c r="O26" i="16"/>
  <c r="Q26" i="16"/>
  <c r="Q24" i="16" s="1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I24" i="16" s="1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5" i="16"/>
  <c r="M35" i="16" s="1"/>
  <c r="I35" i="16"/>
  <c r="K35" i="16"/>
  <c r="K34" i="16" s="1"/>
  <c r="O35" i="16"/>
  <c r="Q35" i="16"/>
  <c r="Q34" i="16" s="1"/>
  <c r="V35" i="16"/>
  <c r="V34" i="16" s="1"/>
  <c r="G36" i="16"/>
  <c r="I36" i="16"/>
  <c r="I34" i="16" s="1"/>
  <c r="K36" i="16"/>
  <c r="M36" i="16"/>
  <c r="O36" i="16"/>
  <c r="Q36" i="16"/>
  <c r="V36" i="16"/>
  <c r="G37" i="16"/>
  <c r="G34" i="16" s="1"/>
  <c r="I37" i="16"/>
  <c r="K37" i="16"/>
  <c r="O37" i="16"/>
  <c r="O34" i="16" s="1"/>
  <c r="Q37" i="16"/>
  <c r="V37" i="16"/>
  <c r="G39" i="16"/>
  <c r="I39" i="16"/>
  <c r="I38" i="16" s="1"/>
  <c r="K39" i="16"/>
  <c r="K38" i="16" s="1"/>
  <c r="M39" i="16"/>
  <c r="O39" i="16"/>
  <c r="O38" i="16" s="1"/>
  <c r="Q39" i="16"/>
  <c r="V39" i="16"/>
  <c r="G40" i="16"/>
  <c r="I40" i="16"/>
  <c r="K40" i="16"/>
  <c r="M40" i="16"/>
  <c r="O40" i="16"/>
  <c r="Q40" i="16"/>
  <c r="V40" i="16"/>
  <c r="V38" i="16" s="1"/>
  <c r="G41" i="16"/>
  <c r="G38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49" i="16"/>
  <c r="M49" i="16" s="1"/>
  <c r="I49" i="16"/>
  <c r="K49" i="16"/>
  <c r="O49" i="16"/>
  <c r="Q49" i="16"/>
  <c r="V49" i="16"/>
  <c r="G50" i="16"/>
  <c r="I50" i="16"/>
  <c r="K50" i="16"/>
  <c r="M50" i="16"/>
  <c r="O50" i="16"/>
  <c r="Q50" i="16"/>
  <c r="Q38" i="16" s="1"/>
  <c r="V50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I56" i="16"/>
  <c r="K56" i="16"/>
  <c r="M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I60" i="16"/>
  <c r="K60" i="16"/>
  <c r="M60" i="16"/>
  <c r="O60" i="16"/>
  <c r="Q60" i="16"/>
  <c r="V60" i="16"/>
  <c r="G61" i="16"/>
  <c r="M61" i="16" s="1"/>
  <c r="I61" i="16"/>
  <c r="K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I72" i="16"/>
  <c r="K72" i="16"/>
  <c r="M72" i="16"/>
  <c r="O72" i="16"/>
  <c r="Q72" i="16"/>
  <c r="V72" i="16"/>
  <c r="G73" i="16"/>
  <c r="M73" i="16" s="1"/>
  <c r="I73" i="16"/>
  <c r="K73" i="16"/>
  <c r="O73" i="16"/>
  <c r="Q73" i="16"/>
  <c r="V73" i="16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I84" i="16"/>
  <c r="K84" i="16"/>
  <c r="M84" i="16"/>
  <c r="O84" i="16"/>
  <c r="Q84" i="16"/>
  <c r="V84" i="16"/>
  <c r="G85" i="16"/>
  <c r="M85" i="16" s="1"/>
  <c r="I85" i="16"/>
  <c r="K85" i="16"/>
  <c r="O85" i="16"/>
  <c r="Q85" i="16"/>
  <c r="V85" i="16"/>
  <c r="G86" i="16"/>
  <c r="I86" i="16"/>
  <c r="K86" i="16"/>
  <c r="M86" i="16"/>
  <c r="O86" i="16"/>
  <c r="Q86" i="16"/>
  <c r="V86" i="16"/>
  <c r="G87" i="16"/>
  <c r="I87" i="16"/>
  <c r="K87" i="16"/>
  <c r="M87" i="16"/>
  <c r="O87" i="16"/>
  <c r="Q87" i="16"/>
  <c r="V87" i="16"/>
  <c r="G88" i="16"/>
  <c r="I88" i="16"/>
  <c r="K88" i="16"/>
  <c r="M88" i="16"/>
  <c r="O88" i="16"/>
  <c r="Q88" i="16"/>
  <c r="V88" i="16"/>
  <c r="G89" i="16"/>
  <c r="M89" i="16" s="1"/>
  <c r="I89" i="16"/>
  <c r="K89" i="16"/>
  <c r="O89" i="16"/>
  <c r="Q89" i="16"/>
  <c r="V89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4" i="16"/>
  <c r="I94" i="16"/>
  <c r="K94" i="16"/>
  <c r="M94" i="16"/>
  <c r="O94" i="16"/>
  <c r="Q94" i="16"/>
  <c r="V94" i="16"/>
  <c r="G96" i="16"/>
  <c r="M96" i="16" s="1"/>
  <c r="I96" i="16"/>
  <c r="K96" i="16"/>
  <c r="O96" i="16"/>
  <c r="Q96" i="16"/>
  <c r="V96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1" i="16"/>
  <c r="I101" i="16"/>
  <c r="K101" i="16"/>
  <c r="M101" i="16"/>
  <c r="O101" i="16"/>
  <c r="Q101" i="16"/>
  <c r="V101" i="16"/>
  <c r="G102" i="16"/>
  <c r="M102" i="16" s="1"/>
  <c r="I102" i="16"/>
  <c r="K102" i="16"/>
  <c r="O102" i="16"/>
  <c r="Q102" i="16"/>
  <c r="V102" i="16"/>
  <c r="G104" i="16"/>
  <c r="I104" i="16"/>
  <c r="K104" i="16"/>
  <c r="M104" i="16"/>
  <c r="O104" i="16"/>
  <c r="Q104" i="16"/>
  <c r="V104" i="16"/>
  <c r="G105" i="16"/>
  <c r="I105" i="16"/>
  <c r="K105" i="16"/>
  <c r="M105" i="16"/>
  <c r="O105" i="16"/>
  <c r="Q105" i="16"/>
  <c r="V105" i="16"/>
  <c r="G106" i="16"/>
  <c r="I106" i="16"/>
  <c r="K106" i="16"/>
  <c r="M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I110" i="16"/>
  <c r="K110" i="16"/>
  <c r="M110" i="16"/>
  <c r="O110" i="16"/>
  <c r="Q110" i="16"/>
  <c r="V110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K112" i="16" s="1"/>
  <c r="O113" i="16"/>
  <c r="Q113" i="16"/>
  <c r="Q112" i="16" s="1"/>
  <c r="V113" i="16"/>
  <c r="V112" i="16" s="1"/>
  <c r="G114" i="16"/>
  <c r="I114" i="16"/>
  <c r="K114" i="16"/>
  <c r="M114" i="16"/>
  <c r="O114" i="16"/>
  <c r="Q114" i="16"/>
  <c r="V114" i="16"/>
  <c r="G115" i="16"/>
  <c r="G112" i="16" s="1"/>
  <c r="I115" i="16"/>
  <c r="K115" i="16"/>
  <c r="O115" i="16"/>
  <c r="O112" i="16" s="1"/>
  <c r="Q115" i="16"/>
  <c r="V115" i="16"/>
  <c r="G116" i="16"/>
  <c r="I116" i="16"/>
  <c r="K116" i="16"/>
  <c r="M116" i="16"/>
  <c r="O116" i="16"/>
  <c r="Q116" i="16"/>
  <c r="V116" i="16"/>
  <c r="G117" i="16"/>
  <c r="I117" i="16"/>
  <c r="I112" i="16" s="1"/>
  <c r="K117" i="16"/>
  <c r="M117" i="16"/>
  <c r="O117" i="16"/>
  <c r="Q117" i="16"/>
  <c r="V117" i="16"/>
  <c r="G118" i="16"/>
  <c r="I118" i="16"/>
  <c r="K118" i="16"/>
  <c r="M118" i="16"/>
  <c r="O118" i="16"/>
  <c r="Q118" i="16"/>
  <c r="V118" i="16"/>
  <c r="G119" i="16"/>
  <c r="M119" i="16" s="1"/>
  <c r="I119" i="16"/>
  <c r="K119" i="16"/>
  <c r="O119" i="16"/>
  <c r="Q119" i="16"/>
  <c r="V119" i="16"/>
  <c r="AE121" i="16"/>
  <c r="AF121" i="16"/>
  <c r="G48" i="15"/>
  <c r="O8" i="15"/>
  <c r="G9" i="15"/>
  <c r="G8" i="15" s="1"/>
  <c r="I9" i="15"/>
  <c r="K9" i="15"/>
  <c r="K8" i="15" s="1"/>
  <c r="M9" i="15"/>
  <c r="M8" i="15" s="1"/>
  <c r="O9" i="15"/>
  <c r="Q9" i="15"/>
  <c r="Q8" i="15" s="1"/>
  <c r="V9" i="15"/>
  <c r="V8" i="15" s="1"/>
  <c r="G10" i="15"/>
  <c r="I10" i="15"/>
  <c r="I8" i="15" s="1"/>
  <c r="K10" i="15"/>
  <c r="M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G16" i="15"/>
  <c r="I16" i="15"/>
  <c r="I15" i="15" s="1"/>
  <c r="K16" i="15"/>
  <c r="K15" i="15" s="1"/>
  <c r="M16" i="15"/>
  <c r="O16" i="15"/>
  <c r="O15" i="15" s="1"/>
  <c r="Q16" i="15"/>
  <c r="Q15" i="15" s="1"/>
  <c r="V16" i="15"/>
  <c r="G17" i="15"/>
  <c r="M17" i="15" s="1"/>
  <c r="M15" i="15" s="1"/>
  <c r="I17" i="15"/>
  <c r="K17" i="15"/>
  <c r="O17" i="15"/>
  <c r="Q17" i="15"/>
  <c r="V17" i="15"/>
  <c r="V15" i="15" s="1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O23" i="15"/>
  <c r="G24" i="15"/>
  <c r="M24" i="15" s="1"/>
  <c r="I24" i="15"/>
  <c r="K24" i="15"/>
  <c r="O24" i="15"/>
  <c r="Q24" i="15"/>
  <c r="Q23" i="15" s="1"/>
  <c r="V24" i="15"/>
  <c r="V23" i="15" s="1"/>
  <c r="G25" i="15"/>
  <c r="M25" i="15" s="1"/>
  <c r="I25" i="15"/>
  <c r="K25" i="15"/>
  <c r="K23" i="15" s="1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I23" i="15" s="1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O31" i="15"/>
  <c r="Q31" i="15"/>
  <c r="G32" i="15"/>
  <c r="G31" i="15" s="1"/>
  <c r="I32" i="15"/>
  <c r="I31" i="15" s="1"/>
  <c r="K32" i="15"/>
  <c r="M32" i="15"/>
  <c r="M31" i="15" s="1"/>
  <c r="O32" i="15"/>
  <c r="Q32" i="15"/>
  <c r="V32" i="15"/>
  <c r="G33" i="15"/>
  <c r="I33" i="15"/>
  <c r="K33" i="15"/>
  <c r="K31" i="15" s="1"/>
  <c r="M33" i="15"/>
  <c r="O33" i="15"/>
  <c r="Q33" i="15"/>
  <c r="V33" i="15"/>
  <c r="V31" i="15" s="1"/>
  <c r="G34" i="15"/>
  <c r="I34" i="15"/>
  <c r="K34" i="15"/>
  <c r="M34" i="15"/>
  <c r="O34" i="15"/>
  <c r="Q34" i="15"/>
  <c r="V34" i="15"/>
  <c r="G35" i="15"/>
  <c r="I35" i="15"/>
  <c r="O35" i="15"/>
  <c r="V35" i="15"/>
  <c r="G36" i="15"/>
  <c r="M36" i="15" s="1"/>
  <c r="I36" i="15"/>
  <c r="K36" i="15"/>
  <c r="O36" i="15"/>
  <c r="Q36" i="15"/>
  <c r="Q35" i="15" s="1"/>
  <c r="V36" i="15"/>
  <c r="G37" i="15"/>
  <c r="M37" i="15" s="1"/>
  <c r="I37" i="15"/>
  <c r="K37" i="15"/>
  <c r="K35" i="15" s="1"/>
  <c r="O37" i="15"/>
  <c r="Q37" i="15"/>
  <c r="V37" i="15"/>
  <c r="G38" i="15"/>
  <c r="I38" i="15"/>
  <c r="K38" i="15"/>
  <c r="M38" i="15"/>
  <c r="O38" i="15"/>
  <c r="Q38" i="15"/>
  <c r="V38" i="15"/>
  <c r="G39" i="15"/>
  <c r="G40" i="15"/>
  <c r="I40" i="15"/>
  <c r="I39" i="15" s="1"/>
  <c r="K40" i="15"/>
  <c r="K39" i="15" s="1"/>
  <c r="M40" i="15"/>
  <c r="O40" i="15"/>
  <c r="O39" i="15" s="1"/>
  <c r="Q40" i="15"/>
  <c r="Q39" i="15" s="1"/>
  <c r="V40" i="15"/>
  <c r="G41" i="15"/>
  <c r="M41" i="15" s="1"/>
  <c r="M39" i="15" s="1"/>
  <c r="I41" i="15"/>
  <c r="K41" i="15"/>
  <c r="O41" i="15"/>
  <c r="Q41" i="15"/>
  <c r="V41" i="15"/>
  <c r="V39" i="15" s="1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O44" i="15"/>
  <c r="G45" i="15"/>
  <c r="I45" i="15"/>
  <c r="K45" i="15"/>
  <c r="K44" i="15" s="1"/>
  <c r="M45" i="15"/>
  <c r="M44" i="15" s="1"/>
  <c r="O45" i="15"/>
  <c r="Q45" i="15"/>
  <c r="Q44" i="15" s="1"/>
  <c r="V45" i="15"/>
  <c r="V44" i="15" s="1"/>
  <c r="G46" i="15"/>
  <c r="I46" i="15"/>
  <c r="K46" i="15"/>
  <c r="M46" i="15"/>
  <c r="O46" i="15"/>
  <c r="Q46" i="15"/>
  <c r="V46" i="15"/>
  <c r="AE48" i="15"/>
  <c r="G170" i="14"/>
  <c r="G9" i="14"/>
  <c r="G8" i="14" s="1"/>
  <c r="I9" i="14"/>
  <c r="K9" i="14"/>
  <c r="K8" i="14" s="1"/>
  <c r="O9" i="14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I11" i="14"/>
  <c r="I8" i="14" s="1"/>
  <c r="K11" i="14"/>
  <c r="M11" i="14"/>
  <c r="O11" i="14"/>
  <c r="O8" i="14" s="1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7" i="14"/>
  <c r="M27" i="14" s="1"/>
  <c r="I27" i="14"/>
  <c r="K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7" i="14"/>
  <c r="I37" i="14"/>
  <c r="I36" i="14" s="1"/>
  <c r="K37" i="14"/>
  <c r="K36" i="14" s="1"/>
  <c r="M37" i="14"/>
  <c r="O37" i="14"/>
  <c r="Q37" i="14"/>
  <c r="Q36" i="14" s="1"/>
  <c r="V37" i="14"/>
  <c r="G38" i="14"/>
  <c r="I38" i="14"/>
  <c r="K38" i="14"/>
  <c r="M38" i="14"/>
  <c r="O38" i="14"/>
  <c r="O36" i="14" s="1"/>
  <c r="Q38" i="14"/>
  <c r="V38" i="14"/>
  <c r="G39" i="14"/>
  <c r="I39" i="14"/>
  <c r="K39" i="14"/>
  <c r="M39" i="14"/>
  <c r="O39" i="14"/>
  <c r="Q39" i="14"/>
  <c r="V39" i="14"/>
  <c r="V36" i="14" s="1"/>
  <c r="G40" i="14"/>
  <c r="I40" i="14"/>
  <c r="K40" i="14"/>
  <c r="M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G36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I63" i="14"/>
  <c r="K63" i="14"/>
  <c r="M63" i="14"/>
  <c r="O63" i="14"/>
  <c r="Q63" i="14"/>
  <c r="V63" i="14"/>
  <c r="G64" i="14"/>
  <c r="I64" i="14"/>
  <c r="K64" i="14"/>
  <c r="M64" i="14"/>
  <c r="O64" i="14"/>
  <c r="Q64" i="14"/>
  <c r="V64" i="14"/>
  <c r="G65" i="14"/>
  <c r="I65" i="14"/>
  <c r="K65" i="14"/>
  <c r="M65" i="14"/>
  <c r="O65" i="14"/>
  <c r="Q65" i="14"/>
  <c r="V65" i="14"/>
  <c r="G66" i="14"/>
  <c r="M66" i="14" s="1"/>
  <c r="I66" i="14"/>
  <c r="K66" i="14"/>
  <c r="O66" i="14"/>
  <c r="Q66" i="14"/>
  <c r="V66" i="14"/>
  <c r="G67" i="14"/>
  <c r="I67" i="14"/>
  <c r="K67" i="14"/>
  <c r="M67" i="14"/>
  <c r="O67" i="14"/>
  <c r="Q67" i="14"/>
  <c r="V67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I73" i="14"/>
  <c r="K73" i="14"/>
  <c r="M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I77" i="14"/>
  <c r="K77" i="14"/>
  <c r="M77" i="14"/>
  <c r="O77" i="14"/>
  <c r="Q77" i="14"/>
  <c r="V77" i="14"/>
  <c r="G78" i="14"/>
  <c r="M78" i="14" s="1"/>
  <c r="I78" i="14"/>
  <c r="K78" i="14"/>
  <c r="O78" i="14"/>
  <c r="Q78" i="14"/>
  <c r="V78" i="14"/>
  <c r="G79" i="14"/>
  <c r="I79" i="14"/>
  <c r="K79" i="14"/>
  <c r="M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3" i="14"/>
  <c r="M83" i="14" s="1"/>
  <c r="I83" i="14"/>
  <c r="I82" i="14" s="1"/>
  <c r="K83" i="14"/>
  <c r="O83" i="14"/>
  <c r="O82" i="14" s="1"/>
  <c r="Q83" i="14"/>
  <c r="Q82" i="14" s="1"/>
  <c r="V83" i="14"/>
  <c r="G84" i="14"/>
  <c r="M84" i="14" s="1"/>
  <c r="I84" i="14"/>
  <c r="K84" i="14"/>
  <c r="O84" i="14"/>
  <c r="Q84" i="14"/>
  <c r="V84" i="14"/>
  <c r="V82" i="14" s="1"/>
  <c r="G85" i="14"/>
  <c r="I85" i="14"/>
  <c r="K85" i="14"/>
  <c r="M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G88" i="14"/>
  <c r="I88" i="14"/>
  <c r="K88" i="14"/>
  <c r="M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I91" i="14"/>
  <c r="K91" i="14"/>
  <c r="M91" i="14"/>
  <c r="O91" i="14"/>
  <c r="Q91" i="14"/>
  <c r="V91" i="14"/>
  <c r="G92" i="14"/>
  <c r="M92" i="14" s="1"/>
  <c r="I92" i="14"/>
  <c r="K92" i="14"/>
  <c r="K82" i="14" s="1"/>
  <c r="O92" i="14"/>
  <c r="Q92" i="14"/>
  <c r="V92" i="14"/>
  <c r="G93" i="14"/>
  <c r="I93" i="14"/>
  <c r="K93" i="14"/>
  <c r="M93" i="14"/>
  <c r="O93" i="14"/>
  <c r="Q93" i="14"/>
  <c r="V93" i="14"/>
  <c r="G94" i="14"/>
  <c r="G82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I100" i="14"/>
  <c r="K100" i="14"/>
  <c r="M100" i="14"/>
  <c r="O100" i="14"/>
  <c r="Q100" i="14"/>
  <c r="V100" i="14"/>
  <c r="G101" i="14"/>
  <c r="I101" i="14"/>
  <c r="K101" i="14"/>
  <c r="M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I109" i="14"/>
  <c r="K109" i="14"/>
  <c r="M109" i="14"/>
  <c r="O109" i="14"/>
  <c r="Q109" i="14"/>
  <c r="V109" i="14"/>
  <c r="G110" i="14"/>
  <c r="I110" i="14"/>
  <c r="K110" i="14"/>
  <c r="M110" i="14"/>
  <c r="O110" i="14"/>
  <c r="Q110" i="14"/>
  <c r="V110" i="14"/>
  <c r="G111" i="14"/>
  <c r="I111" i="14"/>
  <c r="K111" i="14"/>
  <c r="M111" i="14"/>
  <c r="O111" i="14"/>
  <c r="Q111" i="14"/>
  <c r="V111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I115" i="14"/>
  <c r="K115" i="14"/>
  <c r="M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I117" i="14"/>
  <c r="K117" i="14"/>
  <c r="M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I121" i="14"/>
  <c r="K121" i="14"/>
  <c r="M121" i="14"/>
  <c r="O121" i="14"/>
  <c r="Q121" i="14"/>
  <c r="V121" i="14"/>
  <c r="G122" i="14"/>
  <c r="I122" i="14"/>
  <c r="K122" i="14"/>
  <c r="M122" i="14"/>
  <c r="O122" i="14"/>
  <c r="Q122" i="14"/>
  <c r="V122" i="14"/>
  <c r="G123" i="14"/>
  <c r="I123" i="14"/>
  <c r="K123" i="14"/>
  <c r="M123" i="14"/>
  <c r="O123" i="14"/>
  <c r="Q123" i="14"/>
  <c r="V123" i="14"/>
  <c r="G124" i="14"/>
  <c r="I124" i="14"/>
  <c r="K124" i="14"/>
  <c r="M124" i="14"/>
  <c r="O124" i="14"/>
  <c r="Q124" i="14"/>
  <c r="V124" i="14"/>
  <c r="G125" i="14"/>
  <c r="I125" i="14"/>
  <c r="K125" i="14"/>
  <c r="M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I133" i="14"/>
  <c r="K133" i="14"/>
  <c r="M133" i="14"/>
  <c r="O133" i="14"/>
  <c r="Q133" i="14"/>
  <c r="V133" i="14"/>
  <c r="G134" i="14"/>
  <c r="I134" i="14"/>
  <c r="K134" i="14"/>
  <c r="M134" i="14"/>
  <c r="O134" i="14"/>
  <c r="Q134" i="14"/>
  <c r="V134" i="14"/>
  <c r="G135" i="14"/>
  <c r="I135" i="14"/>
  <c r="K135" i="14"/>
  <c r="M135" i="14"/>
  <c r="O135" i="14"/>
  <c r="Q135" i="14"/>
  <c r="V135" i="14"/>
  <c r="G136" i="14"/>
  <c r="I136" i="14"/>
  <c r="K136" i="14"/>
  <c r="M136" i="14"/>
  <c r="O136" i="14"/>
  <c r="Q136" i="14"/>
  <c r="V136" i="14"/>
  <c r="G137" i="14"/>
  <c r="I137" i="14"/>
  <c r="K137" i="14"/>
  <c r="M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I139" i="14"/>
  <c r="K139" i="14"/>
  <c r="M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I141" i="14"/>
  <c r="K141" i="14"/>
  <c r="M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G146" i="14"/>
  <c r="I146" i="14"/>
  <c r="K146" i="14"/>
  <c r="M146" i="14"/>
  <c r="O146" i="14"/>
  <c r="Q146" i="14"/>
  <c r="V146" i="14"/>
  <c r="G147" i="14"/>
  <c r="I147" i="14"/>
  <c r="K147" i="14"/>
  <c r="M147" i="14"/>
  <c r="O147" i="14"/>
  <c r="Q147" i="14"/>
  <c r="V147" i="14"/>
  <c r="K148" i="14"/>
  <c r="V148" i="14"/>
  <c r="G149" i="14"/>
  <c r="I149" i="14"/>
  <c r="I148" i="14" s="1"/>
  <c r="K149" i="14"/>
  <c r="M149" i="14"/>
  <c r="O149" i="14"/>
  <c r="O148" i="14" s="1"/>
  <c r="Q149" i="14"/>
  <c r="V149" i="14"/>
  <c r="G150" i="14"/>
  <c r="M150" i="14" s="1"/>
  <c r="I150" i="14"/>
  <c r="K150" i="14"/>
  <c r="O150" i="14"/>
  <c r="Q150" i="14"/>
  <c r="V150" i="14"/>
  <c r="G151" i="14"/>
  <c r="I151" i="14"/>
  <c r="K151" i="14"/>
  <c r="M151" i="14"/>
  <c r="O151" i="14"/>
  <c r="Q151" i="14"/>
  <c r="Q148" i="14" s="1"/>
  <c r="V151" i="14"/>
  <c r="I152" i="14"/>
  <c r="K152" i="14"/>
  <c r="O152" i="14"/>
  <c r="G153" i="14"/>
  <c r="G152" i="14" s="1"/>
  <c r="I153" i="14"/>
  <c r="K153" i="14"/>
  <c r="M153" i="14"/>
  <c r="O153" i="14"/>
  <c r="Q153" i="14"/>
  <c r="Q152" i="14" s="1"/>
  <c r="V153" i="14"/>
  <c r="V152" i="14" s="1"/>
  <c r="G154" i="14"/>
  <c r="AF170" i="14" s="1"/>
  <c r="I154" i="14"/>
  <c r="K154" i="14"/>
  <c r="O154" i="14"/>
  <c r="Q154" i="14"/>
  <c r="V154" i="14"/>
  <c r="G155" i="14"/>
  <c r="I155" i="14"/>
  <c r="O155" i="14"/>
  <c r="Q155" i="14"/>
  <c r="G156" i="14"/>
  <c r="M156" i="14" s="1"/>
  <c r="M155" i="14" s="1"/>
  <c r="I156" i="14"/>
  <c r="K156" i="14"/>
  <c r="K155" i="14" s="1"/>
  <c r="O156" i="14"/>
  <c r="Q156" i="14"/>
  <c r="V156" i="14"/>
  <c r="V155" i="14" s="1"/>
  <c r="G158" i="14"/>
  <c r="G157" i="14" s="1"/>
  <c r="I158" i="14"/>
  <c r="I157" i="14" s="1"/>
  <c r="K158" i="14"/>
  <c r="M158" i="14"/>
  <c r="O158" i="14"/>
  <c r="O157" i="14" s="1"/>
  <c r="Q158" i="14"/>
  <c r="V158" i="14"/>
  <c r="V157" i="14" s="1"/>
  <c r="G159" i="14"/>
  <c r="I159" i="14"/>
  <c r="K159" i="14"/>
  <c r="M159" i="14"/>
  <c r="O159" i="14"/>
  <c r="Q159" i="14"/>
  <c r="V159" i="14"/>
  <c r="G160" i="14"/>
  <c r="M160" i="14" s="1"/>
  <c r="I160" i="14"/>
  <c r="K160" i="14"/>
  <c r="K157" i="14" s="1"/>
  <c r="O160" i="14"/>
  <c r="Q160" i="14"/>
  <c r="Q157" i="14" s="1"/>
  <c r="V160" i="14"/>
  <c r="G161" i="14"/>
  <c r="I161" i="14"/>
  <c r="K161" i="14"/>
  <c r="M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I163" i="14"/>
  <c r="K163" i="14"/>
  <c r="M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I165" i="14"/>
  <c r="K165" i="14"/>
  <c r="M165" i="14"/>
  <c r="O165" i="14"/>
  <c r="Q165" i="14"/>
  <c r="V165" i="14"/>
  <c r="G166" i="14"/>
  <c r="M166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AE170" i="14"/>
  <c r="G269" i="13"/>
  <c r="BA221" i="13"/>
  <c r="BA204" i="13"/>
  <c r="BA123" i="13"/>
  <c r="BA96" i="13"/>
  <c r="BA70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8" i="13"/>
  <c r="I28" i="13"/>
  <c r="K28" i="13"/>
  <c r="M28" i="13"/>
  <c r="O28" i="13"/>
  <c r="Q28" i="13"/>
  <c r="V28" i="13"/>
  <c r="G35" i="13"/>
  <c r="I35" i="13"/>
  <c r="K35" i="13"/>
  <c r="M35" i="13"/>
  <c r="O35" i="13"/>
  <c r="Q35" i="13"/>
  <c r="V35" i="13"/>
  <c r="G41" i="13"/>
  <c r="M41" i="13" s="1"/>
  <c r="I41" i="13"/>
  <c r="K41" i="13"/>
  <c r="O41" i="13"/>
  <c r="Q41" i="13"/>
  <c r="V41" i="13"/>
  <c r="G45" i="13"/>
  <c r="M45" i="13" s="1"/>
  <c r="I45" i="13"/>
  <c r="K45" i="13"/>
  <c r="O45" i="13"/>
  <c r="Q45" i="13"/>
  <c r="V45" i="13"/>
  <c r="G51" i="13"/>
  <c r="Q51" i="13"/>
  <c r="G52" i="13"/>
  <c r="I52" i="13"/>
  <c r="K52" i="13"/>
  <c r="K51" i="13" s="1"/>
  <c r="M52" i="13"/>
  <c r="M51" i="13" s="1"/>
  <c r="O52" i="13"/>
  <c r="O51" i="13" s="1"/>
  <c r="Q52" i="13"/>
  <c r="V52" i="13"/>
  <c r="V51" i="13" s="1"/>
  <c r="G54" i="13"/>
  <c r="I54" i="13"/>
  <c r="K54" i="13"/>
  <c r="M54" i="13"/>
  <c r="O54" i="13"/>
  <c r="Q54" i="13"/>
  <c r="V54" i="13"/>
  <c r="G56" i="13"/>
  <c r="I56" i="13"/>
  <c r="I51" i="13" s="1"/>
  <c r="K56" i="13"/>
  <c r="M56" i="13"/>
  <c r="O56" i="13"/>
  <c r="Q56" i="13"/>
  <c r="V56" i="13"/>
  <c r="G60" i="13"/>
  <c r="G61" i="13"/>
  <c r="M61" i="13" s="1"/>
  <c r="M60" i="13" s="1"/>
  <c r="I61" i="13"/>
  <c r="K61" i="13"/>
  <c r="K60" i="13" s="1"/>
  <c r="O61" i="13"/>
  <c r="O60" i="13" s="1"/>
  <c r="Q61" i="13"/>
  <c r="Q60" i="13" s="1"/>
  <c r="V61" i="13"/>
  <c r="G64" i="13"/>
  <c r="M64" i="13" s="1"/>
  <c r="I64" i="13"/>
  <c r="K64" i="13"/>
  <c r="O64" i="13"/>
  <c r="Q64" i="13"/>
  <c r="V64" i="13"/>
  <c r="G69" i="13"/>
  <c r="I69" i="13"/>
  <c r="K69" i="13"/>
  <c r="M69" i="13"/>
  <c r="O69" i="13"/>
  <c r="Q69" i="13"/>
  <c r="V69" i="13"/>
  <c r="G72" i="13"/>
  <c r="I72" i="13"/>
  <c r="K72" i="13"/>
  <c r="M72" i="13"/>
  <c r="O72" i="13"/>
  <c r="Q72" i="13"/>
  <c r="V72" i="13"/>
  <c r="G84" i="13"/>
  <c r="I84" i="13"/>
  <c r="I60" i="13" s="1"/>
  <c r="K84" i="13"/>
  <c r="M84" i="13"/>
  <c r="O84" i="13"/>
  <c r="Q84" i="13"/>
  <c r="V84" i="13"/>
  <c r="G95" i="13"/>
  <c r="M95" i="13" s="1"/>
  <c r="I95" i="13"/>
  <c r="K95" i="13"/>
  <c r="O95" i="13"/>
  <c r="Q95" i="13"/>
  <c r="V95" i="13"/>
  <c r="V60" i="13" s="1"/>
  <c r="G99" i="13"/>
  <c r="V99" i="13"/>
  <c r="G100" i="13"/>
  <c r="M100" i="13" s="1"/>
  <c r="M99" i="13" s="1"/>
  <c r="I100" i="13"/>
  <c r="I99" i="13" s="1"/>
  <c r="K100" i="13"/>
  <c r="O100" i="13"/>
  <c r="O99" i="13" s="1"/>
  <c r="Q100" i="13"/>
  <c r="Q99" i="13" s="1"/>
  <c r="V100" i="13"/>
  <c r="G103" i="13"/>
  <c r="I103" i="13"/>
  <c r="K103" i="13"/>
  <c r="K99" i="13" s="1"/>
  <c r="M103" i="13"/>
  <c r="O103" i="13"/>
  <c r="Q103" i="13"/>
  <c r="V103" i="13"/>
  <c r="K106" i="13"/>
  <c r="Q106" i="13"/>
  <c r="G107" i="13"/>
  <c r="G106" i="13" s="1"/>
  <c r="I107" i="13"/>
  <c r="I106" i="13" s="1"/>
  <c r="K107" i="13"/>
  <c r="M107" i="13"/>
  <c r="O107" i="13"/>
  <c r="O106" i="13" s="1"/>
  <c r="Q107" i="13"/>
  <c r="V107" i="13"/>
  <c r="V106" i="13" s="1"/>
  <c r="G110" i="13"/>
  <c r="M110" i="13" s="1"/>
  <c r="M106" i="13" s="1"/>
  <c r="I110" i="13"/>
  <c r="K110" i="13"/>
  <c r="O110" i="13"/>
  <c r="Q110" i="13"/>
  <c r="V110" i="13"/>
  <c r="Q113" i="13"/>
  <c r="G114" i="13"/>
  <c r="M114" i="13" s="1"/>
  <c r="I114" i="13"/>
  <c r="K114" i="13"/>
  <c r="O114" i="13"/>
  <c r="O113" i="13" s="1"/>
  <c r="Q114" i="13"/>
  <c r="V114" i="13"/>
  <c r="G116" i="13"/>
  <c r="I116" i="13"/>
  <c r="K116" i="13"/>
  <c r="M116" i="13"/>
  <c r="O116" i="13"/>
  <c r="Q116" i="13"/>
  <c r="V116" i="13"/>
  <c r="G118" i="13"/>
  <c r="I118" i="13"/>
  <c r="K118" i="13"/>
  <c r="K113" i="13" s="1"/>
  <c r="M118" i="13"/>
  <c r="O118" i="13"/>
  <c r="Q118" i="13"/>
  <c r="V118" i="13"/>
  <c r="G120" i="13"/>
  <c r="I120" i="13"/>
  <c r="I113" i="13" s="1"/>
  <c r="K120" i="13"/>
  <c r="M120" i="13"/>
  <c r="O120" i="13"/>
  <c r="Q120" i="13"/>
  <c r="V120" i="13"/>
  <c r="G122" i="13"/>
  <c r="M122" i="13" s="1"/>
  <c r="I122" i="13"/>
  <c r="K122" i="13"/>
  <c r="O122" i="13"/>
  <c r="Q122" i="13"/>
  <c r="V122" i="13"/>
  <c r="V113" i="13" s="1"/>
  <c r="G125" i="13"/>
  <c r="G113" i="13" s="1"/>
  <c r="I125" i="13"/>
  <c r="K125" i="13"/>
  <c r="O125" i="13"/>
  <c r="Q125" i="13"/>
  <c r="V125" i="13"/>
  <c r="G128" i="13"/>
  <c r="M128" i="13" s="1"/>
  <c r="I128" i="13"/>
  <c r="K128" i="13"/>
  <c r="O128" i="13"/>
  <c r="Q128" i="13"/>
  <c r="V128" i="13"/>
  <c r="G129" i="13"/>
  <c r="I129" i="13"/>
  <c r="K129" i="13"/>
  <c r="M129" i="13"/>
  <c r="O129" i="13"/>
  <c r="Q129" i="13"/>
  <c r="V129" i="13"/>
  <c r="G131" i="13"/>
  <c r="K131" i="13"/>
  <c r="M131" i="13"/>
  <c r="G132" i="13"/>
  <c r="I132" i="13"/>
  <c r="I131" i="13" s="1"/>
  <c r="K132" i="13"/>
  <c r="M132" i="13"/>
  <c r="O132" i="13"/>
  <c r="O131" i="13" s="1"/>
  <c r="Q132" i="13"/>
  <c r="Q131" i="13" s="1"/>
  <c r="V132" i="13"/>
  <c r="V131" i="13" s="1"/>
  <c r="G139" i="13"/>
  <c r="I139" i="13"/>
  <c r="G140" i="13"/>
  <c r="M140" i="13" s="1"/>
  <c r="I140" i="13"/>
  <c r="K140" i="13"/>
  <c r="K139" i="13" s="1"/>
  <c r="O140" i="13"/>
  <c r="O139" i="13" s="1"/>
  <c r="Q140" i="13"/>
  <c r="Q139" i="13" s="1"/>
  <c r="V140" i="13"/>
  <c r="V139" i="13" s="1"/>
  <c r="G142" i="13"/>
  <c r="M142" i="13" s="1"/>
  <c r="I142" i="13"/>
  <c r="K142" i="13"/>
  <c r="O142" i="13"/>
  <c r="Q142" i="13"/>
  <c r="V142" i="13"/>
  <c r="G144" i="13"/>
  <c r="I144" i="13"/>
  <c r="K144" i="13"/>
  <c r="M144" i="13"/>
  <c r="O144" i="13"/>
  <c r="Q144" i="13"/>
  <c r="V144" i="13"/>
  <c r="G146" i="13"/>
  <c r="I146" i="13"/>
  <c r="K146" i="13"/>
  <c r="M146" i="13"/>
  <c r="O146" i="13"/>
  <c r="Q146" i="13"/>
  <c r="V146" i="13"/>
  <c r="I147" i="13"/>
  <c r="K147" i="13"/>
  <c r="G148" i="13"/>
  <c r="M148" i="13" s="1"/>
  <c r="M147" i="13" s="1"/>
  <c r="I148" i="13"/>
  <c r="K148" i="13"/>
  <c r="O148" i="13"/>
  <c r="O147" i="13" s="1"/>
  <c r="Q148" i="13"/>
  <c r="Q147" i="13" s="1"/>
  <c r="V148" i="13"/>
  <c r="V147" i="13" s="1"/>
  <c r="G150" i="13"/>
  <c r="V150" i="13"/>
  <c r="G151" i="13"/>
  <c r="M151" i="13" s="1"/>
  <c r="I151" i="13"/>
  <c r="I150" i="13" s="1"/>
  <c r="K151" i="13"/>
  <c r="K150" i="13" s="1"/>
  <c r="O151" i="13"/>
  <c r="O150" i="13" s="1"/>
  <c r="Q151" i="13"/>
  <c r="Q150" i="13" s="1"/>
  <c r="V151" i="13"/>
  <c r="G158" i="13"/>
  <c r="I158" i="13"/>
  <c r="K158" i="13"/>
  <c r="M158" i="13"/>
  <c r="O158" i="13"/>
  <c r="Q158" i="13"/>
  <c r="V158" i="13"/>
  <c r="G165" i="13"/>
  <c r="I165" i="13"/>
  <c r="K165" i="13"/>
  <c r="M165" i="13"/>
  <c r="O165" i="13"/>
  <c r="Q165" i="13"/>
  <c r="V165" i="13"/>
  <c r="G172" i="13"/>
  <c r="I172" i="13"/>
  <c r="K172" i="13"/>
  <c r="M172" i="13"/>
  <c r="O172" i="13"/>
  <c r="Q172" i="13"/>
  <c r="V172" i="13"/>
  <c r="G179" i="13"/>
  <c r="M179" i="13" s="1"/>
  <c r="I179" i="13"/>
  <c r="K179" i="13"/>
  <c r="O179" i="13"/>
  <c r="Q179" i="13"/>
  <c r="V179" i="13"/>
  <c r="V181" i="13"/>
  <c r="G182" i="13"/>
  <c r="M182" i="13" s="1"/>
  <c r="I182" i="13"/>
  <c r="K182" i="13"/>
  <c r="O182" i="13"/>
  <c r="O181" i="13" s="1"/>
  <c r="Q182" i="13"/>
  <c r="V182" i="13"/>
  <c r="G183" i="13"/>
  <c r="I183" i="13"/>
  <c r="K183" i="13"/>
  <c r="M183" i="13"/>
  <c r="O183" i="13"/>
  <c r="Q183" i="13"/>
  <c r="V183" i="13"/>
  <c r="G184" i="13"/>
  <c r="I184" i="13"/>
  <c r="K184" i="13"/>
  <c r="K181" i="13" s="1"/>
  <c r="M184" i="13"/>
  <c r="O184" i="13"/>
  <c r="Q184" i="13"/>
  <c r="V184" i="13"/>
  <c r="G185" i="13"/>
  <c r="I185" i="13"/>
  <c r="I181" i="13" s="1"/>
  <c r="K185" i="13"/>
  <c r="M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G181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Q181" i="13" s="1"/>
  <c r="V188" i="13"/>
  <c r="G189" i="13"/>
  <c r="I189" i="13"/>
  <c r="K189" i="13"/>
  <c r="M189" i="13"/>
  <c r="O189" i="13"/>
  <c r="Q189" i="13"/>
  <c r="V189" i="13"/>
  <c r="K191" i="13"/>
  <c r="G192" i="13"/>
  <c r="I192" i="13"/>
  <c r="I191" i="13" s="1"/>
  <c r="K192" i="13"/>
  <c r="M192" i="13"/>
  <c r="O192" i="13"/>
  <c r="O191" i="13" s="1"/>
  <c r="Q192" i="13"/>
  <c r="Q191" i="13" s="1"/>
  <c r="V192" i="13"/>
  <c r="V191" i="13" s="1"/>
  <c r="G194" i="13"/>
  <c r="G191" i="13" s="1"/>
  <c r="I194" i="13"/>
  <c r="K194" i="13"/>
  <c r="O194" i="13"/>
  <c r="Q194" i="13"/>
  <c r="V194" i="13"/>
  <c r="G197" i="13"/>
  <c r="M197" i="13" s="1"/>
  <c r="I197" i="13"/>
  <c r="K197" i="13"/>
  <c r="O197" i="13"/>
  <c r="Q197" i="13"/>
  <c r="V197" i="13"/>
  <c r="G199" i="13"/>
  <c r="V199" i="13"/>
  <c r="G200" i="13"/>
  <c r="I200" i="13"/>
  <c r="I199" i="13" s="1"/>
  <c r="K200" i="13"/>
  <c r="K199" i="13" s="1"/>
  <c r="M200" i="13"/>
  <c r="M199" i="13" s="1"/>
  <c r="O200" i="13"/>
  <c r="O199" i="13" s="1"/>
  <c r="Q200" i="13"/>
  <c r="Q199" i="13" s="1"/>
  <c r="V200" i="13"/>
  <c r="G203" i="13"/>
  <c r="I203" i="13"/>
  <c r="K203" i="13"/>
  <c r="M203" i="13"/>
  <c r="O203" i="13"/>
  <c r="Q203" i="13"/>
  <c r="V203" i="13"/>
  <c r="G206" i="13"/>
  <c r="I206" i="13"/>
  <c r="K206" i="13"/>
  <c r="M206" i="13"/>
  <c r="O206" i="13"/>
  <c r="Q206" i="13"/>
  <c r="V206" i="13"/>
  <c r="G209" i="13"/>
  <c r="G208" i="13" s="1"/>
  <c r="I209" i="13"/>
  <c r="I208" i="13" s="1"/>
  <c r="K209" i="13"/>
  <c r="O209" i="13"/>
  <c r="Q209" i="13"/>
  <c r="Q208" i="13" s="1"/>
  <c r="V209" i="13"/>
  <c r="V208" i="13" s="1"/>
  <c r="G220" i="13"/>
  <c r="M220" i="13" s="1"/>
  <c r="I220" i="13"/>
  <c r="K220" i="13"/>
  <c r="O220" i="13"/>
  <c r="O208" i="13" s="1"/>
  <c r="Q220" i="13"/>
  <c r="V220" i="13"/>
  <c r="G232" i="13"/>
  <c r="I232" i="13"/>
  <c r="K232" i="13"/>
  <c r="M232" i="13"/>
  <c r="O232" i="13"/>
  <c r="Q232" i="13"/>
  <c r="V232" i="13"/>
  <c r="G235" i="13"/>
  <c r="I235" i="13"/>
  <c r="K235" i="13"/>
  <c r="K208" i="13" s="1"/>
  <c r="M235" i="13"/>
  <c r="O235" i="13"/>
  <c r="Q235" i="13"/>
  <c r="V235" i="13"/>
  <c r="O236" i="13"/>
  <c r="G237" i="13"/>
  <c r="G236" i="13" s="1"/>
  <c r="I237" i="13"/>
  <c r="I236" i="13" s="1"/>
  <c r="K237" i="13"/>
  <c r="K236" i="13" s="1"/>
  <c r="O237" i="13"/>
  <c r="Q237" i="13"/>
  <c r="Q236" i="13" s="1"/>
  <c r="V237" i="13"/>
  <c r="V236" i="13" s="1"/>
  <c r="G239" i="13"/>
  <c r="M239" i="13" s="1"/>
  <c r="I239" i="13"/>
  <c r="K239" i="13"/>
  <c r="O239" i="13"/>
  <c r="Q239" i="13"/>
  <c r="V239" i="13"/>
  <c r="G241" i="13"/>
  <c r="V241" i="13"/>
  <c r="G242" i="13"/>
  <c r="I242" i="13"/>
  <c r="I241" i="13" s="1"/>
  <c r="K242" i="13"/>
  <c r="K241" i="13" s="1"/>
  <c r="M242" i="13"/>
  <c r="M241" i="13" s="1"/>
  <c r="O242" i="13"/>
  <c r="O241" i="13" s="1"/>
  <c r="Q242" i="13"/>
  <c r="Q241" i="13" s="1"/>
  <c r="V242" i="13"/>
  <c r="G245" i="13"/>
  <c r="I245" i="13"/>
  <c r="K245" i="13"/>
  <c r="M245" i="13"/>
  <c r="O245" i="13"/>
  <c r="Q245" i="13"/>
  <c r="V245" i="13"/>
  <c r="G259" i="13"/>
  <c r="I259" i="13"/>
  <c r="K259" i="13"/>
  <c r="M259" i="13"/>
  <c r="O259" i="13"/>
  <c r="Q259" i="13"/>
  <c r="V259" i="13"/>
  <c r="G262" i="13"/>
  <c r="M262" i="13" s="1"/>
  <c r="I262" i="13"/>
  <c r="I261" i="13" s="1"/>
  <c r="K262" i="13"/>
  <c r="O262" i="13"/>
  <c r="Q262" i="13"/>
  <c r="Q261" i="13" s="1"/>
  <c r="V262" i="13"/>
  <c r="V261" i="13" s="1"/>
  <c r="G263" i="13"/>
  <c r="M263" i="13" s="1"/>
  <c r="I263" i="13"/>
  <c r="K263" i="13"/>
  <c r="O263" i="13"/>
  <c r="O261" i="13" s="1"/>
  <c r="Q263" i="13"/>
  <c r="V263" i="13"/>
  <c r="G264" i="13"/>
  <c r="I264" i="13"/>
  <c r="K264" i="13"/>
  <c r="M264" i="13"/>
  <c r="O264" i="13"/>
  <c r="Q264" i="13"/>
  <c r="V264" i="13"/>
  <c r="G266" i="13"/>
  <c r="I266" i="13"/>
  <c r="K266" i="13"/>
  <c r="K261" i="13" s="1"/>
  <c r="M266" i="13"/>
  <c r="O266" i="13"/>
  <c r="Q266" i="13"/>
  <c r="V266" i="13"/>
  <c r="AE269" i="13"/>
  <c r="G108" i="12"/>
  <c r="BA31" i="12"/>
  <c r="BA27" i="12"/>
  <c r="BA24" i="12"/>
  <c r="BA17" i="12"/>
  <c r="BA12" i="12"/>
  <c r="G8" i="12"/>
  <c r="I8" i="12"/>
  <c r="K8" i="12"/>
  <c r="O8" i="12"/>
  <c r="V8" i="12"/>
  <c r="G9" i="12"/>
  <c r="I9" i="12"/>
  <c r="K9" i="12"/>
  <c r="M9" i="12"/>
  <c r="M8" i="12" s="1"/>
  <c r="O9" i="12"/>
  <c r="Q9" i="12"/>
  <c r="Q8" i="12" s="1"/>
  <c r="V9" i="12"/>
  <c r="G10" i="12"/>
  <c r="G11" i="12"/>
  <c r="AF108" i="12" s="1"/>
  <c r="I11" i="12"/>
  <c r="I10" i="12" s="1"/>
  <c r="K11" i="12"/>
  <c r="O11" i="12"/>
  <c r="Q11" i="12"/>
  <c r="Q10" i="12" s="1"/>
  <c r="V11" i="12"/>
  <c r="V10" i="12" s="1"/>
  <c r="G16" i="12"/>
  <c r="M16" i="12" s="1"/>
  <c r="I16" i="12"/>
  <c r="K16" i="12"/>
  <c r="K10" i="12" s="1"/>
  <c r="O16" i="12"/>
  <c r="Q16" i="12"/>
  <c r="V16" i="12"/>
  <c r="G23" i="12"/>
  <c r="I23" i="12"/>
  <c r="K23" i="12"/>
  <c r="M23" i="12"/>
  <c r="O23" i="12"/>
  <c r="O10" i="12" s="1"/>
  <c r="Q23" i="12"/>
  <c r="V23" i="12"/>
  <c r="G26" i="12"/>
  <c r="M26" i="12" s="1"/>
  <c r="I26" i="12"/>
  <c r="K26" i="12"/>
  <c r="O26" i="12"/>
  <c r="Q26" i="12"/>
  <c r="V26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7" i="12"/>
  <c r="I47" i="12"/>
  <c r="K47" i="12"/>
  <c r="M47" i="12"/>
  <c r="O47" i="12"/>
  <c r="Q47" i="12"/>
  <c r="V47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8" i="12"/>
  <c r="M58" i="12" s="1"/>
  <c r="I58" i="12"/>
  <c r="K58" i="12"/>
  <c r="O58" i="12"/>
  <c r="Q58" i="12"/>
  <c r="V58" i="12"/>
  <c r="G61" i="12"/>
  <c r="I61" i="12"/>
  <c r="K61" i="12"/>
  <c r="M61" i="12"/>
  <c r="O61" i="12"/>
  <c r="Q61" i="12"/>
  <c r="V61" i="12"/>
  <c r="G64" i="12"/>
  <c r="M64" i="12" s="1"/>
  <c r="I64" i="12"/>
  <c r="K64" i="12"/>
  <c r="O64" i="12"/>
  <c r="Q64" i="12"/>
  <c r="V64" i="12"/>
  <c r="G69" i="12"/>
  <c r="I69" i="12"/>
  <c r="K69" i="12"/>
  <c r="M69" i="12"/>
  <c r="O69" i="12"/>
  <c r="Q69" i="12"/>
  <c r="V69" i="12"/>
  <c r="G79" i="12"/>
  <c r="I79" i="12"/>
  <c r="K79" i="12"/>
  <c r="M79" i="12"/>
  <c r="O79" i="12"/>
  <c r="Q79" i="12"/>
  <c r="V79" i="12"/>
  <c r="G84" i="12"/>
  <c r="I84" i="12"/>
  <c r="K84" i="12"/>
  <c r="G85" i="12"/>
  <c r="M85" i="12" s="1"/>
  <c r="M84" i="12" s="1"/>
  <c r="I85" i="12"/>
  <c r="K85" i="12"/>
  <c r="O85" i="12"/>
  <c r="O84" i="12" s="1"/>
  <c r="Q85" i="12"/>
  <c r="Q84" i="12" s="1"/>
  <c r="V85" i="12"/>
  <c r="V84" i="12" s="1"/>
  <c r="G87" i="12"/>
  <c r="I87" i="12"/>
  <c r="G88" i="12"/>
  <c r="I88" i="12"/>
  <c r="K88" i="12"/>
  <c r="K87" i="12" s="1"/>
  <c r="M88" i="12"/>
  <c r="M87" i="12" s="1"/>
  <c r="O88" i="12"/>
  <c r="O87" i="12" s="1"/>
  <c r="Q88" i="12"/>
  <c r="Q87" i="12" s="1"/>
  <c r="V88" i="12"/>
  <c r="V87" i="12" s="1"/>
  <c r="G91" i="12"/>
  <c r="I91" i="12"/>
  <c r="K91" i="12"/>
  <c r="M91" i="12"/>
  <c r="O91" i="12"/>
  <c r="Q91" i="12"/>
  <c r="V91" i="12"/>
  <c r="G94" i="12"/>
  <c r="I94" i="12"/>
  <c r="G95" i="12"/>
  <c r="M95" i="12" s="1"/>
  <c r="I95" i="12"/>
  <c r="K95" i="12"/>
  <c r="O95" i="12"/>
  <c r="Q95" i="12"/>
  <c r="Q94" i="12" s="1"/>
  <c r="V95" i="12"/>
  <c r="V94" i="12" s="1"/>
  <c r="G97" i="12"/>
  <c r="M97" i="12" s="1"/>
  <c r="I97" i="12"/>
  <c r="K97" i="12"/>
  <c r="K94" i="12" s="1"/>
  <c r="O97" i="12"/>
  <c r="Q97" i="12"/>
  <c r="V97" i="12"/>
  <c r="G98" i="12"/>
  <c r="I98" i="12"/>
  <c r="K98" i="12"/>
  <c r="M98" i="12"/>
  <c r="O98" i="12"/>
  <c r="O94" i="12" s="1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I104" i="12"/>
  <c r="G105" i="12"/>
  <c r="I105" i="12"/>
  <c r="K105" i="12"/>
  <c r="K104" i="12" s="1"/>
  <c r="M105" i="12"/>
  <c r="M104" i="12" s="1"/>
  <c r="O105" i="12"/>
  <c r="O104" i="12" s="1"/>
  <c r="Q105" i="12"/>
  <c r="Q104" i="12" s="1"/>
  <c r="V105" i="12"/>
  <c r="V104" i="12" s="1"/>
  <c r="AE108" i="12"/>
  <c r="I20" i="1"/>
  <c r="I19" i="1"/>
  <c r="I18" i="1"/>
  <c r="I17" i="1"/>
  <c r="I16" i="1"/>
  <c r="F48" i="1"/>
  <c r="G23" i="1" s="1"/>
  <c r="G48" i="1"/>
  <c r="G25" i="1" s="1"/>
  <c r="A25" i="1" s="1"/>
  <c r="A26" i="1" s="1"/>
  <c r="G26" i="1" s="1"/>
  <c r="H47" i="1"/>
  <c r="I47" i="1" s="1"/>
  <c r="H46" i="1"/>
  <c r="I46" i="1" s="1"/>
  <c r="H45" i="1"/>
  <c r="I45" i="1" s="1"/>
  <c r="H42" i="1"/>
  <c r="I42" i="1" s="1"/>
  <c r="H41" i="1"/>
  <c r="I41" i="1" s="1"/>
  <c r="H40" i="1"/>
  <c r="H39" i="1"/>
  <c r="H48" i="1" s="1"/>
  <c r="I98" i="1" l="1"/>
  <c r="J85" i="1" s="1"/>
  <c r="H43" i="1"/>
  <c r="I43" i="1" s="1"/>
  <c r="A23" i="1"/>
  <c r="A24" i="1" s="1"/>
  <c r="G24" i="1" s="1"/>
  <c r="A27" i="1" s="1"/>
  <c r="A29" i="1" s="1"/>
  <c r="G29" i="1" s="1"/>
  <c r="G27" i="1" s="1"/>
  <c r="G28" i="1"/>
  <c r="M9" i="17"/>
  <c r="M8" i="17" s="1"/>
  <c r="M112" i="16"/>
  <c r="M12" i="16"/>
  <c r="M24" i="16"/>
  <c r="M8" i="16"/>
  <c r="M41" i="16"/>
  <c r="M38" i="16" s="1"/>
  <c r="G24" i="16"/>
  <c r="G12" i="16"/>
  <c r="M115" i="16"/>
  <c r="M37" i="16"/>
  <c r="M34" i="16" s="1"/>
  <c r="M35" i="15"/>
  <c r="M23" i="15"/>
  <c r="AF48" i="15"/>
  <c r="M82" i="14"/>
  <c r="M152" i="14"/>
  <c r="M148" i="14"/>
  <c r="M157" i="14"/>
  <c r="M9" i="14"/>
  <c r="M8" i="14" s="1"/>
  <c r="G148" i="14"/>
  <c r="M48" i="14"/>
  <c r="M36" i="14" s="1"/>
  <c r="M154" i="14"/>
  <c r="M94" i="14"/>
  <c r="M181" i="13"/>
  <c r="M8" i="13"/>
  <c r="M150" i="13"/>
  <c r="M139" i="13"/>
  <c r="M261" i="13"/>
  <c r="G261" i="13"/>
  <c r="M209" i="13"/>
  <c r="M208" i="13" s="1"/>
  <c r="M187" i="13"/>
  <c r="M125" i="13"/>
  <c r="M113" i="13" s="1"/>
  <c r="AF269" i="13"/>
  <c r="M237" i="13"/>
  <c r="M236" i="13" s="1"/>
  <c r="M194" i="13"/>
  <c r="M191" i="13" s="1"/>
  <c r="G147" i="13"/>
  <c r="G8" i="13"/>
  <c r="M94" i="12"/>
  <c r="M11" i="12"/>
  <c r="M10" i="12" s="1"/>
  <c r="I39" i="1"/>
  <c r="I48" i="1" s="1"/>
  <c r="J44" i="1" s="1"/>
  <c r="I21" i="1"/>
  <c r="J28" i="1"/>
  <c r="J26" i="1"/>
  <c r="G38" i="1"/>
  <c r="F38" i="1"/>
  <c r="J23" i="1"/>
  <c r="J24" i="1"/>
  <c r="J25" i="1"/>
  <c r="J27" i="1"/>
  <c r="E24" i="1"/>
  <c r="E26" i="1"/>
  <c r="J90" i="1" l="1"/>
  <c r="J88" i="1"/>
  <c r="J76" i="1"/>
  <c r="J93" i="1"/>
  <c r="J82" i="1"/>
  <c r="J70" i="1"/>
  <c r="J81" i="1"/>
  <c r="J69" i="1"/>
  <c r="J64" i="1"/>
  <c r="J89" i="1"/>
  <c r="J68" i="1"/>
  <c r="J86" i="1"/>
  <c r="J94" i="1"/>
  <c r="J97" i="1"/>
  <c r="J96" i="1"/>
  <c r="J67" i="1"/>
  <c r="J84" i="1"/>
  <c r="J87" i="1"/>
  <c r="J79" i="1"/>
  <c r="J78" i="1"/>
  <c r="J75" i="1"/>
  <c r="J80" i="1"/>
  <c r="J72" i="1"/>
  <c r="J63" i="1"/>
  <c r="J91" i="1"/>
  <c r="J83" i="1"/>
  <c r="J66" i="1"/>
  <c r="J92" i="1"/>
  <c r="J73" i="1"/>
  <c r="J71" i="1"/>
  <c r="J95" i="1"/>
  <c r="J74" i="1"/>
  <c r="J65" i="1"/>
  <c r="J77" i="1"/>
  <c r="J39" i="1"/>
  <c r="J48" i="1" s="1"/>
  <c r="J47" i="1"/>
  <c r="J43" i="1"/>
  <c r="J46" i="1"/>
  <c r="J42" i="1"/>
  <c r="J45" i="1"/>
  <c r="J41" i="1"/>
  <c r="J9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<sst xmlns="http://schemas.openxmlformats.org/spreadsheetml/2006/main" count="4406" uniqueCount="1090">
  <si>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</si>
  <si>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</si>
  <si>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</si>
  <si>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</si>
  <si>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</si>
  <si>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</si>
  <si>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</si>
  <si>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</si>
  <si>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</si>
  <si>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</si>
  <si>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</si>
  <si>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</si>
  <si>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</si>
  <si>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</si>
  <si>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</si>
  <si>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</si>
  <si>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</si>
  <si>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</si>
  <si>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</si>
  <si>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</si>
  <si>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</si>
  <si>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</si>
  <si>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</si>
  <si>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</si>
  <si>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</si>
  <si>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</si>
  <si>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</si>
  <si>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</si>
  <si>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</si>
  <si>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</si>
  <si>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</si>
  <si>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</si>
  <si>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</si>
  <si>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</si>
  <si>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</si>
  <si>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</si>
  <si>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</si>
  <si>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</si>
  <si>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</si>
  <si>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</si>
  <si>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</si>
  <si>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</si>
  <si>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</si>
  <si>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</si>
  <si>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2022-052</t>
  </si>
  <si>
    <t xml:space="preserve"> DPS Hlavní 1161, Otrokovice</t>
  </si>
  <si>
    <t>Stavba</t>
  </si>
  <si>
    <t>Stavební objekt</t>
  </si>
  <si>
    <t>01</t>
  </si>
  <si>
    <t>Dispoziční úpravy</t>
  </si>
  <si>
    <t>2022052-001</t>
  </si>
  <si>
    <t>VV bourací práce</t>
  </si>
  <si>
    <t>2022052-002</t>
  </si>
  <si>
    <t>VV stavební úpravy</t>
  </si>
  <si>
    <t>2022052-003</t>
  </si>
  <si>
    <t>ZTI</t>
  </si>
  <si>
    <t>2022052-004</t>
  </si>
  <si>
    <t>UV</t>
  </si>
  <si>
    <t>2022052-005</t>
  </si>
  <si>
    <t>Elektro</t>
  </si>
  <si>
    <t>2022052-006</t>
  </si>
  <si>
    <t>VZT</t>
  </si>
  <si>
    <t>Celkem za stavbu</t>
  </si>
  <si>
    <t>CZK</t>
  </si>
  <si>
    <t>#POPS</t>
  </si>
  <si>
    <t>Popis stavby: 2022-052 -  DPS Hlavní 1161, Otrokovice</t>
  </si>
  <si>
    <t>#POPO</t>
  </si>
  <si>
    <t>Popis objektu: 01 - Dispoziční úpravy</t>
  </si>
  <si>
    <t>#POPR</t>
  </si>
  <si>
    <t>Popis rozpočtu: 2022052-001 - VV bourací práce</t>
  </si>
  <si>
    <t>Popis rozpočtu: 2022052-002 - VV stavební úpravy</t>
  </si>
  <si>
    <t>Popis rozpočtu: 2022052-003 - ZTI</t>
  </si>
  <si>
    <t>Popis rozpočtu: 2022052-004 - UV</t>
  </si>
  <si>
    <t>Popis rozpočtu: 2022052-005 - Elektro</t>
  </si>
  <si>
    <t>Popis rozpočtu: 2022052-006 - VZT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</si>
  <si>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</si>
  <si>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</si>
  <si>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</si>
  <si>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</si>
  <si>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</si>
  <si>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</si>
  <si>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</si>
  <si>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</si>
  <si>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</si>
  <si>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</si>
  <si>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</si>
  <si>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</si>
  <si>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</si>
  <si>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</si>
  <si>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900</t>
  </si>
  <si>
    <t>HZS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</si>
  <si>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</si>
  <si>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</si>
  <si>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</si>
  <si>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</si>
  <si>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</si>
  <si>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</si>
  <si>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</si>
  <si>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</si>
  <si>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</si>
  <si>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</si>
  <si>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</si>
  <si>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</si>
  <si>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</si>
  <si>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</si>
  <si>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</si>
  <si>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</si>
  <si>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</si>
  <si>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</si>
  <si>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</si>
  <si>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</si>
  <si>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</si>
  <si>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</si>
  <si>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</si>
  <si>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</si>
  <si>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</si>
  <si>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</si>
  <si>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</si>
  <si>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</si>
  <si>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</si>
  <si>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</si>
  <si>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</si>
  <si>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</si>
  <si>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</si>
  <si>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</si>
  <si>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</si>
  <si>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</si>
  <si>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</si>
  <si>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</si>
  <si>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_1</t>
  </si>
  <si>
    <t>Specifikace dodávky - úprava RH, pole 3</t>
  </si>
  <si>
    <t>_2</t>
  </si>
  <si>
    <t>Specifikace dodávky - rozváděč RSx1</t>
  </si>
  <si>
    <t>_3</t>
  </si>
  <si>
    <t>Specifikace dodávky- svítidla</t>
  </si>
  <si>
    <t>_4</t>
  </si>
  <si>
    <t>Dodávky</t>
  </si>
  <si>
    <t>M21</t>
  </si>
  <si>
    <t>Elektromontáže</t>
  </si>
  <si>
    <t>M24</t>
  </si>
  <si>
    <t>Montáže vzduchotechnických zařízení</t>
  </si>
  <si>
    <t>M99</t>
  </si>
  <si>
    <t>Ostatní práce "M"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</si>
  <si>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</si>
  <si>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</si>
  <si>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</si>
  <si>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</si>
  <si>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</si>
  <si>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</si>
  <si>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</si>
  <si>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</si>
  <si>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</si>
  <si>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</si>
  <si>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</si>
  <si>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</si>
  <si>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</si>
  <si>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</si>
  <si>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</si>
  <si>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</si>
  <si>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</si>
  <si>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</si>
  <si>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</si>
  <si>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</si>
  <si>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</si>
  <si>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</si>
  <si>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</si>
  <si>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</si>
  <si>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</si>
  <si>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</si>
  <si>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</si>
  <si>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</si>
  <si>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</si>
  <si>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</si>
  <si>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</si>
  <si>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</si>
  <si>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</si>
  <si>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</si>
  <si>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941955001R00</t>
  </si>
  <si>
    <t>Lešení lehké pracovní pomocné pomocné, o výšce lešeňové podlahy do 1,2 m</t>
  </si>
  <si>
    <t>m2</t>
  </si>
  <si>
    <t>800-3</t>
  </si>
  <si>
    <t>RTS 22/ II</t>
  </si>
  <si>
    <t>Práce</t>
  </si>
  <si>
    <t>Běžná</t>
  </si>
  <si>
    <t>POL1_</t>
  </si>
  <si>
    <t>962031123R00</t>
  </si>
  <si>
    <t>Bourání příček z cihel pálených děrovaných, tloušťky 80 mm</t>
  </si>
  <si>
    <t>801-3</t>
  </si>
  <si>
    <t>nebo vybourání otvorů průřezové plochy přes 4 m2 v příčkách, včetně pomocného lešení o výšce podlahy do 1900 mm a pro zatížení do 1,5 kPa  (150 kg/m2),</t>
  </si>
  <si>
    <t>SPI</t>
  </si>
  <si>
    <t>126 : 2,4*2,695-0,6*1,97</t>
  </si>
  <si>
    <t>VV</t>
  </si>
  <si>
    <t>131 : (0,4*2+0,27)*2,695</t>
  </si>
  <si>
    <t>131,137 : (8,125+2*5)*2,695-0,8*1,97*5</t>
  </si>
  <si>
    <t>962032432R00</t>
  </si>
  <si>
    <t>Bourání zdiva nadzákladového z dutých cihel nebo tvárnic pálených nebo nepálených, na maltu vápenou nebo vápenocementovou</t>
  </si>
  <si>
    <t>m3</t>
  </si>
  <si>
    <t>nebo vybourání otvorů průřezové plochy přes 4 m2 ve zdivu nadzákladovém, včetně pomocného lešení o výšce podlahy do 1900 mm a pro zatížení do 1,5 kPa  (150 kg/m2)</t>
  </si>
  <si>
    <t>124 : 1,2*1,2*0,375</t>
  </si>
  <si>
    <t>125 : 0,375*2,1*0,3</t>
  </si>
  <si>
    <t>131 : 1,2*2,1*0,3</t>
  </si>
  <si>
    <t>132 : (1,2*2,1*3+0,75*2,1)*0,3</t>
  </si>
  <si>
    <t>133 : 1,2*2,1*0,3</t>
  </si>
  <si>
    <t>962042321R00</t>
  </si>
  <si>
    <t>Bourání zdiva z betonu prostého nadzákladového</t>
  </si>
  <si>
    <t>nebo vybourání otvorů průřezové plochy přes 4 m2 ve zdivu z betonu prostého, včetně pomocného lešení o výšce podlahy do 1900 mm a pro zatížení do 1,5 kPa  (150 kg/m2),</t>
  </si>
  <si>
    <t>123 soklík : 7*0,2*0,08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</si>
  <si>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</si>
  <si>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</si>
  <si>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</si>
  <si>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123 : 7*2,1</t>
  </si>
  <si>
    <t>135 : 1,8*0,6</t>
  </si>
  <si>
    <t>964011221R00</t>
  </si>
  <si>
    <t>Vybourání železobetonových prefabrikovaných překladů délky do 3 mm, hmotnosti do 75 kg/m</t>
  </si>
  <si>
    <t>uložených ve zdivu, včetně pomocného lešení o výšce podlahy do 1900 mm a pro zatížení do 1,5 kPa  (150 kg/m2),</t>
  </si>
  <si>
    <t>123,131,132 : 1,5*0,15*0,15*6</t>
  </si>
  <si>
    <t>965042141R00</t>
  </si>
  <si>
    <t>Bourání podkladů pod dlažby nebo litých celistvých dlažeb a mazanin  betonových nebo z litého asfaltu, tloušťky do 100 mm, plochy přes 4 m2</t>
  </si>
  <si>
    <t>124,125,126,132,133,135 : (21,42+6+2,2+29,25+29,25+6,17)*0,09</t>
  </si>
  <si>
    <t>131,137 : 29,21*0,09</t>
  </si>
  <si>
    <t>965081713RT1</t>
  </si>
  <si>
    <t>Bourání podlah z keramických dlaždic, tloušťky do 10 mm, plochy přes 1 m2</t>
  </si>
  <si>
    <t>bez podkladního lože, s jakoukoliv výplní spár</t>
  </si>
  <si>
    <t>120,125,126,131 : 18,5+6+2,2+3</t>
  </si>
  <si>
    <t>968061112R00</t>
  </si>
  <si>
    <t>Vyvěšení nebo zavěšení dřevěných křídel oken, plochy do 1,5 m2</t>
  </si>
  <si>
    <t>kus</t>
  </si>
  <si>
    <t>oken, dveří a vrat, s uložením a opětovným zavěšením po provedení stavebních změn,</t>
  </si>
  <si>
    <t>124 : 3</t>
  </si>
  <si>
    <t>968061125R00</t>
  </si>
  <si>
    <t>Vyvěšení nebo zavěšení dřevěných křídel dveří, plochy do 2 m2</t>
  </si>
  <si>
    <t>968062357R00</t>
  </si>
  <si>
    <t>Vybourání dřevěných rámů oken dvojitých nebo zdvojených, plochy přes 4 m2</t>
  </si>
  <si>
    <t>včetně pomocného lešení o výšce podlahy do 1900 mm a pro zatížení do 1,5 kPa  (150 kg/m2),</t>
  </si>
  <si>
    <t>3,6*1,2</t>
  </si>
  <si>
    <t>968062745R00</t>
  </si>
  <si>
    <t>Vybourání dřevěných rámů stěn plných, zesklených nebo výkladních, pevných nebo otevíravých, plochy do 2 m2</t>
  </si>
  <si>
    <t>131 : 0,53*2,695</t>
  </si>
  <si>
    <t>126 : (0,67+0,31)*2,695</t>
  </si>
  <si>
    <t>968062747R00</t>
  </si>
  <si>
    <t>Vybourání dřevěných rámů stěn plných, zesklených nebo výkladních, pevných nebo otevíravých, plochy přes 4 m2</t>
  </si>
  <si>
    <t>120 : 3,4875*2,695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</si>
  <si>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</si>
  <si>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</si>
  <si>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120,125,131,132,133 : 0,95*2*(1+3+1+2)</t>
  </si>
  <si>
    <t>137 : 0,85*2*5</t>
  </si>
  <si>
    <t>126 : 0,65*2*1</t>
  </si>
  <si>
    <t>970231100R00</t>
  </si>
  <si>
    <t>Řezání cihelného zdiva hloubka řezu 100 mm</t>
  </si>
  <si>
    <t>m</t>
  </si>
  <si>
    <t>126 : 2,695*2</t>
  </si>
  <si>
    <t>131,137 : 2,695*9</t>
  </si>
  <si>
    <t>970231300R00</t>
  </si>
  <si>
    <t>Řezání cihelného zdiva hloubka řezu 300 mm</t>
  </si>
  <si>
    <t>125,131,132,133 : 2,1*12</t>
  </si>
  <si>
    <t>124 : 1,2*2</t>
  </si>
  <si>
    <t>974031666R00</t>
  </si>
  <si>
    <t>Vysekání rýh v jakémkoliv zdivu cihelném pro vtahování nosníků do zdí, před vybouráním otvorů  do hloubky 150 mm, při výšce nosníku do 250 mm</t>
  </si>
  <si>
    <t>125 : 2,1*2</t>
  </si>
  <si>
    <t>131 : 1,7*2</t>
  </si>
  <si>
    <t>132 : 1,6*8</t>
  </si>
  <si>
    <t>133 : 1,6*2</t>
  </si>
  <si>
    <t>978013191R00</t>
  </si>
  <si>
    <t>Otlučení omítek vápenných nebo vápenocementových vnitřních s vyškrabáním spár, s očištěním zdiva stěn, v rozsahu do 100 %</t>
  </si>
  <si>
    <t>124, : (5,95+3,6)*2*2,695-3,6*1,2-0,9*1,97</t>
  </si>
  <si>
    <t>125 : (2,4+2,3)*2*2,695-(0,6+0,9*3)*1,97</t>
  </si>
  <si>
    <t>126 : (2,4+1)*2*0,695</t>
  </si>
  <si>
    <t>131 : (2+1,7)*2*2,695-0,9*1,97-(2+1,7+0,4)*1,5</t>
  </si>
  <si>
    <t>132 : (3,6+8,125)*2*2,65-2,4*1,69-0,9*1,97</t>
  </si>
  <si>
    <t>133 : (3,6+8,125)*2*2,695-2,4*1,6-0,9*1,97-1,2*2,1*2</t>
  </si>
  <si>
    <t>135 : (1,75+3,525)*2*2,695-0,9*1,97-1,2*2,1</t>
  </si>
  <si>
    <t>137 : ((2+1,185)*2*2,695-0,8*1,97)*5</t>
  </si>
  <si>
    <t>137 chodba : 8,125*2,695-1,2*2,1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</si>
  <si>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</si>
  <si>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</si>
  <si>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</si>
  <si>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120 : (3,4875+5,525)*2*2,695-0,9*2-2,4*1,6+(2,4+1,6)*2*0,2</t>
  </si>
  <si>
    <t>126 : (2,4+1)*2*2-0,6*2</t>
  </si>
  <si>
    <t>131 : (2+1,7+0,4)*1,5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</si>
  <si>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</si>
  <si>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</si>
  <si>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</si>
  <si>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801-4</t>
  </si>
  <si>
    <t>Přesun hmot</t>
  </si>
  <si>
    <t>POL7_</t>
  </si>
  <si>
    <t>oborů 801, 803, 811 a 812</t>
  </si>
  <si>
    <t>776401800RT1</t>
  </si>
  <si>
    <t>Demontáž soklíků nebo lišt pryžových nebo PVC odstranění a uložení na hromady</t>
  </si>
  <si>
    <t>800-775</t>
  </si>
  <si>
    <t>123 : (8,45+7,5)*2</t>
  </si>
  <si>
    <t>135 : (1,75+3,525)*2</t>
  </si>
  <si>
    <t>776511810R00</t>
  </si>
  <si>
    <t>Odstranění povlakových podlah z nášlapné plochy lepených, bez podložky, z ploch přes 20 m2</t>
  </si>
  <si>
    <t>123 : 63,37</t>
  </si>
  <si>
    <t>135 : 6,17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</si>
  <si>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</si>
  <si>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</si>
  <si>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</si>
  <si>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</si>
  <si>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</si>
  <si>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</si>
  <si>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</si>
  <si>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</si>
  <si>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</si>
  <si>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</si>
  <si>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</si>
  <si>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</si>
  <si>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</si>
  <si>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</si>
  <si>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979990101R00</t>
  </si>
  <si>
    <t>Poplatek za skládku za uložení, směsi betonu a cihel,  , skupina 17 01 01 a 17 01 02 z Katalogu odpadů</t>
  </si>
  <si>
    <t>979990162R00</t>
  </si>
  <si>
    <t>Poplatek za skládku za uložení, dřevo+sklo,  , skupina 17 09 04 z Katalogu odpadů</t>
  </si>
  <si>
    <t>979990181R00</t>
  </si>
  <si>
    <t>Poplatek za skládku za uložení, PVC podlahová krytina,  , skupina 20 03 07 z Katalogu odpadů</t>
  </si>
  <si>
    <t>005122 R</t>
  </si>
  <si>
    <t>Provozní vlivy</t>
  </si>
  <si>
    <t>Soubor</t>
  </si>
  <si>
    <t>Indiv</t>
  </si>
  <si>
    <t>VRN</t>
  </si>
  <si>
    <t>POL99_1</t>
  </si>
  <si>
    <t>1%</t>
  </si>
  <si>
    <t>POP</t>
  </si>
  <si>
    <t>SUM</t>
  </si>
  <si>
    <t>END</t>
  </si>
  <si>
    <t>311271177R00</t>
  </si>
  <si>
    <t>Zdivo nosné z tvárnic porobetonových hladkých tloušťky 300 mm, charakteristická pevnost v tlaku fk = 3,93 MPa, součinitel prostupu tepla U=0,541 W/m2.K</t>
  </si>
  <si>
    <t>801-1</t>
  </si>
  <si>
    <t>123 : 0,375*2,1</t>
  </si>
  <si>
    <t>125 : 1,2*2,1</t>
  </si>
  <si>
    <t>131 : 0,75*2,1</t>
  </si>
  <si>
    <t>137 : 1,2*2,1</t>
  </si>
  <si>
    <t>139 : (1,35+1,2)*2,1</t>
  </si>
  <si>
    <t>311271178R00</t>
  </si>
  <si>
    <t>Zdivo nosné z tvárnic porobetonových hladkých tloušťky 375 mm, charakteristická pevnost v tlaku fk = 3,93 MPa, součinitel prostupu tepla U=0,442 W/m2.K</t>
  </si>
  <si>
    <t>123 : 7*1,22</t>
  </si>
  <si>
    <t>124 : 3,6*1,2-1*0,78</t>
  </si>
  <si>
    <t>317121047RT2</t>
  </si>
  <si>
    <t>Překlady pórobetonové nenosné délky 1240 mm, šířky 100 mm, výšky 249 mm</t>
  </si>
  <si>
    <t>120 : 1</t>
  </si>
  <si>
    <t>126 : 2</t>
  </si>
  <si>
    <t>132 : 1</t>
  </si>
  <si>
    <t>133 : 2</t>
  </si>
  <si>
    <t>317121044RT4</t>
  </si>
  <si>
    <t>Překlady pórobetonové nosné délky 1490 mm, výšky 249 mm, šířky 375 mm</t>
  </si>
  <si>
    <t>P1 : 1</t>
  </si>
  <si>
    <t>317944311RT3</t>
  </si>
  <si>
    <t>Dodání a osazení válcovaných nosníků do připravených otvorů profil I 120</t>
  </si>
  <si>
    <t>bez zazdění hlav, s nařezáním nosníků na potřebný rozměr,</t>
  </si>
  <si>
    <t>P2 : 3*11,15*7/1000</t>
  </si>
  <si>
    <t>342255024R00</t>
  </si>
  <si>
    <t>Příčky z cihel a tvárnic nepálených příčky z příčkovek pórobetonových tloušťky 100 mm</t>
  </si>
  <si>
    <t>včetně pomocného lešení</t>
  </si>
  <si>
    <t>120 : 3,4875+2,785-0,9*1,97</t>
  </si>
  <si>
    <t>125 : 1*2,1</t>
  </si>
  <si>
    <t>126a, 126b : (2,4+1,3)*2,785-0,8*1,97*2</t>
  </si>
  <si>
    <t>131 : 3,6*2,789-1*2</t>
  </si>
  <si>
    <t>133a, 133b : (3,6+1,5)*2,785-(0,7+0,8)*1,97</t>
  </si>
  <si>
    <t>342255028R00</t>
  </si>
  <si>
    <t>Příčky z cihel a tvárnic nepálených příčky z příčkovek pórobetonových tloušťky 150 mm</t>
  </si>
  <si>
    <t>137 : 3,6*2,785</t>
  </si>
  <si>
    <t>instalační předstěna 126a, 126b : 1,15*1,5*2</t>
  </si>
  <si>
    <t>133b : 0,9*1,5</t>
  </si>
  <si>
    <t>135 : 1,75*1,5</t>
  </si>
  <si>
    <t>342948111R00</t>
  </si>
  <si>
    <t>Kotvení příček ke konstrukci kotvami na hmoždinky</t>
  </si>
  <si>
    <t>Včetně dodávky kotev a spojovacího materiálu.</t>
  </si>
  <si>
    <t>10 cm : 9*2,785+2*2,1</t>
  </si>
  <si>
    <t>15 cm : 2*2,785</t>
  </si>
  <si>
    <t>346244381RT2</t>
  </si>
  <si>
    <t>Plentování ocelových nosníků jednostranné výšky do 200 mm, Prvek zdicí pálený P;  funkce: cihla plná;  tvar: základní;  l = 290 mm;  w = 140 mm;  h = 65 mm;  styčná plocha: hladká;  fb = 20,0 N/mm2;  barva:...</t>
  </si>
  <si>
    <t>jakýmikoliv cihlami,</t>
  </si>
  <si>
    <t>125 : 2*(0,12*2+0,3)</t>
  </si>
  <si>
    <t>131 : 1,6*(0,12*2+0,3)</t>
  </si>
  <si>
    <t>132 : 1,5*(0,12*2+0,3)*4</t>
  </si>
  <si>
    <t>133 : 1,5*(0,12*2+0,3)</t>
  </si>
  <si>
    <t>416022121R00</t>
  </si>
  <si>
    <t>Podhledy na kovové konstrukci opláštěné deskami sádrokartonovými dvouúrovňový křížový rošt z profilů CD zavěšený 1x deska, tloušťky 12,5 mm, standard,  , bez izolace</t>
  </si>
  <si>
    <t>131 : 8,64</t>
  </si>
  <si>
    <t>416022123R00</t>
  </si>
  <si>
    <t>Podhledy na kovové konstrukci opláštěné deskami sádrokartonovými dvouúrovňový křížový rošt z profilů CD zavěšený 1x deska, tloušťky 12,5 mm, impregnovaná,  , bez izolace</t>
  </si>
  <si>
    <t>126 a+b,133b,135,137 : 1,38+1,38+1,21+6,17+11,95</t>
  </si>
  <si>
    <t>430320040RAA</t>
  </si>
  <si>
    <t>Schodiště ze železobetonu přímočaré, z betonu C 25/30, výztuž 90 kg/m3</t>
  </si>
  <si>
    <t>AP-HSV</t>
  </si>
  <si>
    <t>Agregovaná položka</t>
  </si>
  <si>
    <t>POL2_</t>
  </si>
  <si>
    <t>Beton, výztuž, bednění schodnic a podest, podepření bednění.</t>
  </si>
  <si>
    <t>dobetonávka stropu - 126 : 0,67*0,3*0,3</t>
  </si>
  <si>
    <t>131 : 1*0,4*0,3</t>
  </si>
  <si>
    <t>601016191R00</t>
  </si>
  <si>
    <t>Omítka stropů a podhledů z hotových směsí Doplňkové práce pro omítky stropů z hotových směsí penetrační natěr stropů akrylátový</t>
  </si>
  <si>
    <t>po jednotlivých vrstvách</t>
  </si>
  <si>
    <t>Odkaz na mn. položky pořadí 15 : 172,78000</t>
  </si>
  <si>
    <t>602016191R00</t>
  </si>
  <si>
    <t>Omítka stěn z hotových směsí Doplňkové práce pro omítky stěn z hotových směsí  penetrační nátěr stěn akrylátový</t>
  </si>
  <si>
    <t>Odkaz na mn. položky pořadí 16 : 168,19048</t>
  </si>
  <si>
    <t>Odkaz na mn. položky pořadí 17 : 231,62270</t>
  </si>
  <si>
    <t>Odkaz na mn. položky pořadí 18 : 61,10650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</si>
  <si>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</si>
  <si>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</si>
  <si>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</si>
  <si>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120,123,124,125,132,133,133a,139 : 18,5+63,37+21,42+5,15+20,25+10,99+3,89+29,21</t>
  </si>
  <si>
    <t>612421615R00</t>
  </si>
  <si>
    <t>Omítky vnitřní stěn vápenné nebo vápenocementové v podlaží i ve schodišti hrubé zatřené</t>
  </si>
  <si>
    <t xml:space="preserve">pod obklad : </t>
  </si>
  <si>
    <t>120 : (3,487+5,525)*2*2,695-0,9*1,97-2,4*1,6+(2,4+1,6)*2*0,2</t>
  </si>
  <si>
    <t>125 : ((2,4+2,15)*2-0,9-0,8*2)*1,5</t>
  </si>
  <si>
    <t>126a : ((1,15+1,3)*2-0,8)*1,5</t>
  </si>
  <si>
    <t>126b : ((1,15+1,3)*2-0,8)*1,5</t>
  </si>
  <si>
    <t>131 : ((3,6+2,4)*2-0,9*3)*1,5</t>
  </si>
  <si>
    <t>133 : ((3,6+3,055)*2-0,8-0,9)*1,5</t>
  </si>
  <si>
    <t>133a : (2,6+1,5)*2*2,695-(0,7+0,8)*1,97</t>
  </si>
  <si>
    <t>133b : ((0,9+1,35)*2-0,7)*1,5</t>
  </si>
  <si>
    <t>135 : ((1,75+3,375)*2-0,9*2)*1,5</t>
  </si>
  <si>
    <t>137 : (3,6+3,32)*2*2,495-0,9*1,97*2+(1+2,1*2)*0,15*2</t>
  </si>
  <si>
    <t>612421637R00</t>
  </si>
  <si>
    <t>Omítky vnitřní stěn vápenné nebo vápenocementové v podlaží i ve schodišti štukové</t>
  </si>
  <si>
    <t>123 : 7*2,1-3,4*1,2*2+1,57*2,1-0,9*1,97</t>
  </si>
  <si>
    <t>124 : (5,95+3,6)*2*2,695-0,9*1,97</t>
  </si>
  <si>
    <t>125 : (2,4+2,15)*2*1,195</t>
  </si>
  <si>
    <t>126 a+b : (1,15+1,3)*2*1,195*2</t>
  </si>
  <si>
    <t>131 : (3,6+2,4)*2*1,195</t>
  </si>
  <si>
    <t>132 : (3,6+5,625)*2*2,695-2,4*1,6-0,9*1,97*2</t>
  </si>
  <si>
    <t>133 : (3,6+3,055)*2*1,195</t>
  </si>
  <si>
    <t>133 b : (0,9+1,5)*2*1,195</t>
  </si>
  <si>
    <t>135 : (1,75+3,375)*2*1,195</t>
  </si>
  <si>
    <t>139 : (3,6+8,125)*2*2,695-1,2*0,6-0,9*1,97</t>
  </si>
  <si>
    <t>612471411R00</t>
  </si>
  <si>
    <t>Tenkovrstvá úprava stěn aktivovaným štukem malta vápenocementová</t>
  </si>
  <si>
    <t>na rovném povrchu vnitřních stěn, pilířů, svislých panelových konstrukcí, s nejnutnějším obroušením podkladu (pemzou apod.) a oprášením,</t>
  </si>
  <si>
    <t>123 : (8,45+7,5)*2*2,695-3,4*1,2*2-3,6*1,2*2</t>
  </si>
  <si>
    <t>-(7*2,1-3,4*1,2*2+1,57*2,1-0,9*1,97)</t>
  </si>
  <si>
    <t>602011188RT7</t>
  </si>
  <si>
    <t>Omítka stěn z hotových směsí vrchní tenkovrstvá, silikonová, zatřená, tloušťka vrstvy 2 mm, probarvená</t>
  </si>
  <si>
    <t>Odkaz na mn. položky pořadí 20 : 6,76800</t>
  </si>
  <si>
    <t>622421132R00</t>
  </si>
  <si>
    <t xml:space="preserve">Omítky vnější stěn vápenné nebo vápenocementové hladké,  , složitost 3 </t>
  </si>
  <si>
    <t>7*1,2-3,4*1,2*2+(3,4+1,2)*2*0,12*2</t>
  </si>
  <si>
    <t>3,6*1,2-1*0,78+(1+2,1*2)*0,15</t>
  </si>
  <si>
    <t>631313611R00</t>
  </si>
  <si>
    <t>Mazanina z betonu prostého tl. přes 80 do 120 mm třídy C 16/20 ,  , Beton čerstvý obyčejný;  C 16/20;  prostředí: X0;  cement: CEM I;  Dmax = 22 mm;  S 2</t>
  </si>
  <si>
    <t>(z kameniva) hlazená dřevěným hladítkem</t>
  </si>
  <si>
    <t>124,125,126a+b, 131,132,133,133a+b,135,137,139 : (21,42+5,15+1,38+1,38+8,64+20,25+10,99+3,89+1,21+6,17+11,95+29,21)*0,09</t>
  </si>
  <si>
    <t>631319163R00</t>
  </si>
  <si>
    <t>Příplatek za přehlazení povrchu tloušťka mazaniny od 80 mm do 120 mm</t>
  </si>
  <si>
    <t>betonové mazaniny min. B 10 ocelovým hladítkem s poprášením cementem pro konečnou úpravu mazaniny</t>
  </si>
  <si>
    <t>Odkaz na mn. položky pořadí 21 : 10,94760</t>
  </si>
  <si>
    <t>642942111RT3</t>
  </si>
  <si>
    <t>Osazení zárubní dveřních ocelových bez dveřních křídel, do zdiva včetně kotvení, na jakoukoliv cementovou maltu, s vybetonováním prahu v zárubni a s osazením špalíků nebo latí pro dřevěný práh  včetně dodávky zárubní  70 x 197 x 10 cm</t>
  </si>
  <si>
    <t>Z04 - VIZ PD : 2</t>
  </si>
  <si>
    <t>642942111RT4</t>
  </si>
  <si>
    <t>Osazení zárubní dveřních ocelových bez dveřních křídel, do zdiva včetně kotvení, na jakoukoliv cementovou maltu, s vybetonováním prahu v zárubni a s osazením špalíků nebo latí pro dřevěný práh  včetně dodávky zárubní  800 x 1970 x 100 mm</t>
  </si>
  <si>
    <t>Z03 - VIZ PD : 2</t>
  </si>
  <si>
    <t>642942111RT5</t>
  </si>
  <si>
    <t>Osazení zárubní dveřních ocelových bez dveřních křídel, do zdiva včetně kotvení, na jakoukoliv cementovou maltu, s vybetonováním prahu v zárubni a s osazením špalíků nebo latí pro dřevěný práh  včetně dodávky zárubní  900 x 1970 x 100 mm</t>
  </si>
  <si>
    <t>Z06 - VIZ PD : 2</t>
  </si>
  <si>
    <t>642942111RU5</t>
  </si>
  <si>
    <t>Osazení zárubní dveřních ocelových bez dveřních křídel, do zdiva včetně kotvení, na jakoukoliv cementovou maltu, s vybetonováním prahu v zárubni a s osazením špalíků nebo latí pro dřevěný práh  včetně dodávky zárubní  900 x 1970 x 150 mm</t>
  </si>
  <si>
    <t>Z02 - dvourámová - viz PD : 5</t>
  </si>
  <si>
    <t>642945111R00</t>
  </si>
  <si>
    <t>Osazení ocelových zárubní protipožárních jednokřídlových, obetonováním</t>
  </si>
  <si>
    <t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t>
  </si>
  <si>
    <t>Z5 EW 30DP3 - VIZ PD : 2</t>
  </si>
  <si>
    <t>O1</t>
  </si>
  <si>
    <t>Dodávka a montáž plastového okna s dvojsklem vč. vnitřního a vnějšího parapetu, kotvení, těsnění, vyrovnání pod parapet do 5 cm, pásek apod - viz PD</t>
  </si>
  <si>
    <t>Vlastní</t>
  </si>
  <si>
    <t>Ug = 1,0 W/m2</t>
  </si>
  <si>
    <t>3,4*1,2*2</t>
  </si>
  <si>
    <t>T01</t>
  </si>
  <si>
    <t>Dodávka a montáž ocelových zateplených dveří 900/1970 mm vč. zárubně, povrchové úpravy, kování, kotvení, těsnění a pod. - viz PD</t>
  </si>
  <si>
    <t>5533301336R</t>
  </si>
  <si>
    <t>zárubeň kovová s těsněním; pro pórobetonové tvárnice; ústí 150 mm; š průchodu 900 mm; h průchodu 1 970 mm; L, P; závěsy stavitelné; požární odolnost</t>
  </si>
  <si>
    <t>SPCM</t>
  </si>
  <si>
    <t>Specifikace</t>
  </si>
  <si>
    <t>POL3_</t>
  </si>
  <si>
    <t>Z5 : 2</t>
  </si>
  <si>
    <t>Odkaz na mn. položky pořadí 10 : 8,64000*0,6</t>
  </si>
  <si>
    <t>Odkaz na mn. položky pořadí 11 : 22,09000*0,6</t>
  </si>
  <si>
    <t>Odkaz na mn. položky pořadí 15 : 172,78000*0,6</t>
  </si>
  <si>
    <t>Odkaz na mn. položky pořadí 16 : 168,19048*0,4</t>
  </si>
  <si>
    <t>Odkaz na mn. položky pořadí 17 : 231,62270*0,4</t>
  </si>
  <si>
    <t>Odkaz na mn. položky pořadí 18 : 61,10650*0,4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</si>
  <si>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</si>
  <si>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</si>
  <si>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18,5+63,37+21,42+5,15+1,38*2+8,64+20,25+10,99+3,89+1,21+6,17+11,95+29,21</t>
  </si>
  <si>
    <t>953943111R00</t>
  </si>
  <si>
    <t>Osazování jiných kovových výrobků do vynechaných nebo vysekaných kapes zdiva, se zajištěním polohy, se zalitím cementovou maltou  do 1kg/kus</t>
  </si>
  <si>
    <t>osazování výrobků ostatních jinde neuvedených, bez dodání</t>
  </si>
  <si>
    <t>9591</t>
  </si>
  <si>
    <t>Ochrana stávajícíh podlah a její odstranění</t>
  </si>
  <si>
    <t>102,130 : 24,34+9,41</t>
  </si>
  <si>
    <t>42972893111R</t>
  </si>
  <si>
    <t>Mřížka větrací;  na stěnu;  materiál: nerez;  výška = 200 mm;  šířka = 200,0 mm;  síťka proti hmyzu</t>
  </si>
  <si>
    <t>711212002RT3</t>
  </si>
  <si>
    <t>Izolace proti vodě stěrka hydroizolační  proti vlhkosti</t>
  </si>
  <si>
    <t>800-711</t>
  </si>
  <si>
    <t>125 : 5,15+(2,4+2,15)*2*0,2</t>
  </si>
  <si>
    <t>126 a+b : (1,38+(1,15+1,21)*2*0,2)*2</t>
  </si>
  <si>
    <t>133a : 3,89+(2,6+1,5)*2*0,2</t>
  </si>
  <si>
    <t>133b : 1,21+(0,9+1,35)*2*0,2</t>
  </si>
  <si>
    <t>135 : 6,17+(1,75+3,525)*2*0,2</t>
  </si>
  <si>
    <t>137 : 11,95+(3,6+3,32)*2*0,2</t>
  </si>
  <si>
    <t>711212601RT2</t>
  </si>
  <si>
    <t>Izolace proti vodě doplňky  těsnicí pás š.100 mm do spoje podlaha-stěna, Páska těsnicí</t>
  </si>
  <si>
    <t>125 : (2,4+2,15)*2</t>
  </si>
  <si>
    <t>126 a+b : (1,15+1,21)*2*2</t>
  </si>
  <si>
    <t>133a : (2,6+1,5)*2</t>
  </si>
  <si>
    <t>133b : (0,9+1,35)*2</t>
  </si>
  <si>
    <t>137 : (3,6+3,32)*2</t>
  </si>
  <si>
    <t>711212602RT2</t>
  </si>
  <si>
    <t>Izolace proti vodě doplňky  těsnicí roh do spoje podlaha stěna, Páska těsnicí</t>
  </si>
  <si>
    <t>125 : 4</t>
  </si>
  <si>
    <t>126 a+b : 8</t>
  </si>
  <si>
    <t>133a : 4</t>
  </si>
  <si>
    <t>133b : 4</t>
  </si>
  <si>
    <t>135 : 4</t>
  </si>
  <si>
    <t>137 : 4</t>
  </si>
  <si>
    <t>711212611RT2</t>
  </si>
  <si>
    <t>Izolace proti vodě doplňky  těsnicí pás šířky 100 mm do svislých koutů, Páska těsnicí</t>
  </si>
  <si>
    <t>125 : 4*0,2</t>
  </si>
  <si>
    <t>126 a+b : 4*0,2*2</t>
  </si>
  <si>
    <t>133a : 4*0,2</t>
  </si>
  <si>
    <t>133b : 4*0,2</t>
  </si>
  <si>
    <t>135 : 4*0,2</t>
  </si>
  <si>
    <t>137 : 4*0,2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</si>
  <si>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</si>
  <si>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</si>
  <si>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</si>
  <si>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766661112R00</t>
  </si>
  <si>
    <t>Montáž dveřních křídel kompletizovaných otevíravých ,  , do ocelové nebo fošnové zárubně, jednokřídlových, šířky do 800 mm</t>
  </si>
  <si>
    <t>800-766</t>
  </si>
  <si>
    <t>766661122R00</t>
  </si>
  <si>
    <t>Montáž dveřních křídel kompletizovaných otevíravých ,  , do ocelové nebo fošnové zárubně, jednokřídlových, šířky přes 800 mm</t>
  </si>
  <si>
    <t>766661422R00</t>
  </si>
  <si>
    <t>Montáž dveřních křídel kompletizovaných otevíravých , protipožárních, do ocelové nebo fošnové zárubně, jednokřídlových, šířky přes 800 mm</t>
  </si>
  <si>
    <t>766670021R00</t>
  </si>
  <si>
    <t xml:space="preserve">Montáž kliky a štítku </t>
  </si>
  <si>
    <t>54914622R</t>
  </si>
  <si>
    <t>kování interiérové kliky se štíty pro klíč; povrch - kliky pochromované TiN (zlatá); povrch - štíty leštěná nerez TiN (zlatá)</t>
  </si>
  <si>
    <t>6111</t>
  </si>
  <si>
    <t>Dodávka vnitřních dveří 1 kř 70-90/197 cm s povrchovou úpravou</t>
  </si>
  <si>
    <t>6112</t>
  </si>
  <si>
    <t>Dodávka vnitřních dveří 90/197  EW30 DP3-C</t>
  </si>
  <si>
    <t>998766201R00</t>
  </si>
  <si>
    <t>Přesun hmot pro konstrukce truhlářské v objektech výšky do 6 m</t>
  </si>
  <si>
    <t>50 m vodorovně</t>
  </si>
  <si>
    <t>771570014RAI</t>
  </si>
  <si>
    <t>Dlažba z dlaždic keramických 30 x 30 cm, položených do tmele,  , bez dodávky dlažby</t>
  </si>
  <si>
    <t>AP-PSV</t>
  </si>
  <si>
    <t>120,125,126 a+b,131-133b,135,137 : 18,5+5,15+1,38+1,38+8,64+20,25+10,99+3,89+1,21+6,17+11,95</t>
  </si>
  <si>
    <t>597642031R</t>
  </si>
  <si>
    <t>dlažba keramická š = 300 mm; l = 300 mm; h = 9,0 mm; protiskluzová úprava; pro interiér i exteriér</t>
  </si>
  <si>
    <t>Odkaz na mn. položky pořadí 50 : 89,51000</t>
  </si>
  <si>
    <t>Koeficient : 0,15</t>
  </si>
  <si>
    <t>998771201R00</t>
  </si>
  <si>
    <t>Přesun hmot pro podlahy z dlaždic v objektech výšky do 6 m</t>
  </si>
  <si>
    <t>800-771</t>
  </si>
  <si>
    <t>777531025R00</t>
  </si>
  <si>
    <t xml:space="preserve"> Podlahy ze stěrky akrylátové s disperzí samonivelační hmota, tloušťky 5 mm</t>
  </si>
  <si>
    <t>800-773</t>
  </si>
  <si>
    <t>včetně penetrace podkladu</t>
  </si>
  <si>
    <t>123,139 : 63,37+29,21</t>
  </si>
  <si>
    <t>776520010RAH</t>
  </si>
  <si>
    <t>Podlahy povlakové podlahovina homogenní protiskluzná, tl. 2,0 mm, z pásů, včetně soklíku, bez vyrovnání podkladu</t>
  </si>
  <si>
    <t>lepení a dodávka podlahoviny z PVC, bez podkladu. Svaření podlahoviny. Dodávka a lepení podlahových soklíků z měkčeného PVC. Pastování a vyleštění podlah.</t>
  </si>
  <si>
    <t>Odkaz na mn. položky pořadí 53 : 92,58000</t>
  </si>
  <si>
    <t>998776201R00</t>
  </si>
  <si>
    <t>Přesun hmot pro podlahy povlakové v objektech výšky do 6 m</t>
  </si>
  <si>
    <t>vodorovně do 50 m</t>
  </si>
  <si>
    <t>781497131R00</t>
  </si>
  <si>
    <t xml:space="preserve">Lišty k obkladům profil ukončovací nerez odolná proti oděru, uložení do tmele, výška profilu 8 mm,  </t>
  </si>
  <si>
    <t>120 : (3,487+5,525)*2+2*2+2,4+1,6*2</t>
  </si>
  <si>
    <t>125 : (2,4+2,15)*2+1,5*6</t>
  </si>
  <si>
    <t>126a : (1,15+1,3)*2+1,5*2</t>
  </si>
  <si>
    <t>126b : (1,15+1,3)*2+1,5*2</t>
  </si>
  <si>
    <t>131 : (3,6+2,4)*2+1,5*6</t>
  </si>
  <si>
    <t>133 : (3,6+3,055)*2+0,65*2+1,5*4</t>
  </si>
  <si>
    <t>133a : (2,6+1,5)*2+2*4</t>
  </si>
  <si>
    <t>133b : (0,9+1,35)*2+1,5*2</t>
  </si>
  <si>
    <t>135 : (1,75+3,375)*2+1,5*4</t>
  </si>
  <si>
    <t>137 : (3,6+3,32)*2*2,495+2*4</t>
  </si>
  <si>
    <t>781470014RAI</t>
  </si>
  <si>
    <t xml:space="preserve">Obklad vnitřní keramický 300 x 300 mm, do malty, bez dodávky obkladu,  </t>
  </si>
  <si>
    <t>z dlaždic keramických kladených do malty, včetně spárování a podílu práce v omezeném prostoru a na malých plochách.</t>
  </si>
  <si>
    <t>597813708R</t>
  </si>
  <si>
    <t>obklad keramický š = 250 mm; l = 330 mm; h = 7,0 mm; pro interiér; barva světle šedá; mat</t>
  </si>
  <si>
    <t>Odkaz na mn. položky pořadí 57 : 168,19048</t>
  </si>
  <si>
    <t>Koeficient : 0,08</t>
  </si>
  <si>
    <t>998781201R00</t>
  </si>
  <si>
    <t>Přesun hmot pro obklady keramické v objektech výšky do 6 m</t>
  </si>
  <si>
    <t>783222110RT1</t>
  </si>
  <si>
    <t xml:space="preserve">Nátěry kov.stavebních doplňk.konstrukcí syntetické 2x email,  </t>
  </si>
  <si>
    <t>800-783</t>
  </si>
  <si>
    <t>zárubně : 1,25*13</t>
  </si>
  <si>
    <t>783903811R00</t>
  </si>
  <si>
    <t>Ostatní práce odmaštění chemickými rozpuštědly</t>
  </si>
  <si>
    <t>Odkaz na mn. položky pořadí 60 : 16,25000</t>
  </si>
  <si>
    <t>784402801R00</t>
  </si>
  <si>
    <t>Odstranění maleb oškrabáním, v místnostech do 3,8 m</t>
  </si>
  <si>
    <t>800-784</t>
  </si>
  <si>
    <t>stropy 120-139 : 18,5+63,37+21,42+5,15+1,38+1,38+8,64+20,25+10,99+3,89+1,21+6,17+11,95+29,21</t>
  </si>
  <si>
    <t>Koeficient : 1</t>
  </si>
  <si>
    <t>784191201R00</t>
  </si>
  <si>
    <t>Příprava povrchu Penetrace (napouštění) podkladu disperzní, jednonásobná</t>
  </si>
  <si>
    <t>120 : 18,5+(3,487+5,525)*2*2,695</t>
  </si>
  <si>
    <t>123 : 63,37+(8,45+7,5)*2*2,695-(3,6*1,2-4)*2-(3,4*1,2-4)*2</t>
  </si>
  <si>
    <t>124 : 21,42+(5,95+3,6)*2*2,695</t>
  </si>
  <si>
    <t>125 : 5,15+(2,4+2,15)*2*1,195</t>
  </si>
  <si>
    <t>126 a+b : (1,38+(1,15+1,3)*2*1,195)*2</t>
  </si>
  <si>
    <t>131 : 8,64+(3,6+2,4)*2*1,195</t>
  </si>
  <si>
    <t>132 : 20,25+(3,6+5,625)*2*2,695</t>
  </si>
  <si>
    <t>133 : 10,99+(3,6+3,055)*2*1,195</t>
  </si>
  <si>
    <t>133a : 3,89</t>
  </si>
  <si>
    <t>133 b : 1,21+(0,9+1,5)*2*1,195</t>
  </si>
  <si>
    <t>135 : 6,17+(1,75+3,375)*2*1,195</t>
  </si>
  <si>
    <t>137 : 11,95</t>
  </si>
  <si>
    <t>139 : 29,21+(3,6+8,125)*2*2,695</t>
  </si>
  <si>
    <t>784195222R00</t>
  </si>
  <si>
    <t>Malby z malířských směsí otěruvzdorných,  , barevné, dvojnásobné</t>
  </si>
  <si>
    <t>Odkaz na mn. položky pořadí 63 : 572,46588</t>
  </si>
  <si>
    <t>005124010R</t>
  </si>
  <si>
    <t>Koordinační činnost</t>
  </si>
  <si>
    <t>POL99_2</t>
  </si>
  <si>
    <t>005211080R</t>
  </si>
  <si>
    <t xml:space="preserve">Bezpečnostní a hygienická opatření na staveništi </t>
  </si>
  <si>
    <t>1,5%</t>
  </si>
  <si>
    <t>005261030R</t>
  </si>
  <si>
    <t xml:space="preserve">Finanční rezerva </t>
  </si>
  <si>
    <t>5% - pro práce, které se vyskytnou mimo PD a rozpočet</t>
  </si>
  <si>
    <t>721 17-6222</t>
  </si>
  <si>
    <t>KG - ležaté hrdlové - splašková kanalizace DN 110</t>
  </si>
  <si>
    <t>POL3_0</t>
  </si>
  <si>
    <t>721 17-6114</t>
  </si>
  <si>
    <t>HT - odpadní hrdlové svislé - splašková kanalizace DN 75</t>
  </si>
  <si>
    <t>721 17-6115</t>
  </si>
  <si>
    <t>DN 100</t>
  </si>
  <si>
    <t>721176102R00</t>
  </si>
  <si>
    <t>Odpadní potrubí připojovací DN 40</t>
  </si>
  <si>
    <t>POL1_1</t>
  </si>
  <si>
    <t>721 17-6103</t>
  </si>
  <si>
    <t>DN 50</t>
  </si>
  <si>
    <t>721 17-6105</t>
  </si>
  <si>
    <t>721194104R00</t>
  </si>
  <si>
    <t>Vyvedení odpadních výustek 40 x 1,8</t>
  </si>
  <si>
    <t>ks</t>
  </si>
  <si>
    <t>721 19-4105</t>
  </si>
  <si>
    <t>50 x 1,8</t>
  </si>
  <si>
    <t>721 19-4109</t>
  </si>
  <si>
    <t>110 x 2,3</t>
  </si>
  <si>
    <t>721290111R00</t>
  </si>
  <si>
    <t>Zkouška těsnosti kanalizace v objektech do DN 125</t>
  </si>
  <si>
    <t>721 29-0123</t>
  </si>
  <si>
    <t>kouřem do DN 300</t>
  </si>
  <si>
    <t>Nabídková cena</t>
  </si>
  <si>
    <t>Manžeta DN110 pro připojení WC excentrická s těsnícími lamelami.</t>
  </si>
  <si>
    <t>Koleno pro připojení WC DN110 s kulovým kloubem</t>
  </si>
  <si>
    <t>R-položka</t>
  </si>
  <si>
    <t>POL12_0</t>
  </si>
  <si>
    <t>Podomítková zápachová uzáverka DN40/50 pro pracky bez nástenky pro pripojení rozvodu vody, krycí, deska 180x110mm</t>
  </si>
  <si>
    <t>Souprava větrací hlavice DN75Kanalizační přivzdušňovací ventil DN50/75/110 s dvojitou izolační, stěnou</t>
  </si>
  <si>
    <t>Čisticí kus DN 75</t>
  </si>
  <si>
    <t>Čisticí kus DN 100</t>
  </si>
  <si>
    <t>Montáž a osazení plastového odpadního příslušenství</t>
  </si>
  <si>
    <t>721171808R00</t>
  </si>
  <si>
    <t>Demontáž potrubí z trub novodurových do DN 114</t>
  </si>
  <si>
    <t>721 17-0975</t>
  </si>
  <si>
    <t>Přeřezání stávajícího potrubí plastového DN 110</t>
  </si>
  <si>
    <t>721170965R00</t>
  </si>
  <si>
    <t>Propojení nového a stávajícího potrubí DN 110</t>
  </si>
  <si>
    <t>460200533R00</t>
  </si>
  <si>
    <t>Zemní práce při montáži ležaté kanalizace Ruční výkop rýhy 60cm hor. 3</t>
  </si>
  <si>
    <t>Obsyp pískem</t>
  </si>
  <si>
    <t>POL12_1</t>
  </si>
  <si>
    <t>460570533R00</t>
  </si>
  <si>
    <t>Zához rýhy 60cm, hornina tř. 3, se zhutněním</t>
  </si>
  <si>
    <t>Demontáž stávající kanalizace</t>
  </si>
  <si>
    <t>kpl</t>
  </si>
  <si>
    <t>Stavební práce při montáži kanalizace</t>
  </si>
  <si>
    <t>hod</t>
  </si>
  <si>
    <t>998721201R00</t>
  </si>
  <si>
    <t>v objektech výšky do 6 m</t>
  </si>
  <si>
    <t>722172411R00</t>
  </si>
  <si>
    <t>Potrubí z trubek plastových vícevrstvých PN 16 včetně tvarovek a fitinků a uložných žlábů - pro, studenou vodu DN 20</t>
  </si>
  <si>
    <t>722 17-2412</t>
  </si>
  <si>
    <t>DN 25</t>
  </si>
  <si>
    <t>722 17-2413</t>
  </si>
  <si>
    <t>DN 32</t>
  </si>
  <si>
    <t>722172431R00</t>
  </si>
  <si>
    <t>Potrubí z trubek plastových vícevrstvých PN 20 včetně tvarovek a fitinků a uložných žlábů - pro, teplou vodu a cirkulaci DN 20</t>
  </si>
  <si>
    <t>722 17-2432</t>
  </si>
  <si>
    <t>722 17-2433</t>
  </si>
  <si>
    <t>722130235R00</t>
  </si>
  <si>
    <t>Potrubí z trubek ocelových závitových pozinkovaných j.m. 11.353.0 DN 40</t>
  </si>
  <si>
    <t>722 13-0236</t>
  </si>
  <si>
    <t>722 13-0237</t>
  </si>
  <si>
    <t>DN 65</t>
  </si>
  <si>
    <t>722 19-0221</t>
  </si>
  <si>
    <t>Přípojky ke strojům a zařízením DN 15</t>
  </si>
  <si>
    <t>722220111R00</t>
  </si>
  <si>
    <t>Armatury závitové s jedním závitem G 1/2"</t>
  </si>
  <si>
    <t>722 22-0121</t>
  </si>
  <si>
    <t>nástěnky pro baterii G 1/2"</t>
  </si>
  <si>
    <t>722229101R00</t>
  </si>
  <si>
    <t>Montáž armatur závitových s 1 závitem DN 15</t>
  </si>
  <si>
    <t>Vypouštěcí kohout Giacomini R 608 DN 15</t>
  </si>
  <si>
    <t>722239102R00</t>
  </si>
  <si>
    <t>Montáž armatur závitových se 2 závity DN 20</t>
  </si>
  <si>
    <t>722 23-9103</t>
  </si>
  <si>
    <t>722 23-9105</t>
  </si>
  <si>
    <t>DN 40</t>
  </si>
  <si>
    <t>722 23-9106</t>
  </si>
  <si>
    <t>722 23-9107</t>
  </si>
  <si>
    <t>Kulový kohout závitový Giacomini DN 20</t>
  </si>
  <si>
    <t>Zpětný ventil závitový DN 50</t>
  </si>
  <si>
    <t>722290226R00</t>
  </si>
  <si>
    <t>Tlakové zkoušky vodovodního potrubí závitového do DN 50</t>
  </si>
  <si>
    <t>722 29-0229</t>
  </si>
  <si>
    <t>závitového do DN 100</t>
  </si>
  <si>
    <t>722290234R00</t>
  </si>
  <si>
    <t>Proplach a dezinfekce vodovodního potrubí do DN 80</t>
  </si>
  <si>
    <t>722 26-0812</t>
  </si>
  <si>
    <t>Stávající vodoměr demontáž vodoměru</t>
  </si>
  <si>
    <t>722260922R00</t>
  </si>
  <si>
    <t>zpětná montáž vodoměru</t>
  </si>
  <si>
    <t>zaplombování vodoměru VaK Zlín</t>
  </si>
  <si>
    <t>734421130R00</t>
  </si>
  <si>
    <t>Deformační tlakoměr DN100 + třícestný kohout montáž + dodávka</t>
  </si>
  <si>
    <t>Orientační štítky dodávka</t>
  </si>
  <si>
    <t>732199100R00</t>
  </si>
  <si>
    <t>montáž</t>
  </si>
  <si>
    <t>722 19-0901</t>
  </si>
  <si>
    <t>Uzavření a otevření vodovodního potrubí při opravách</t>
  </si>
  <si>
    <t>722 17-1913</t>
  </si>
  <si>
    <t>Přeřezání potrubí do DN 25</t>
  </si>
  <si>
    <t>722 17-1916</t>
  </si>
  <si>
    <t>do DN 50</t>
  </si>
  <si>
    <t>722 17-1919</t>
  </si>
  <si>
    <t>do DN 100</t>
  </si>
  <si>
    <t>Demontáž stávajících rozvodů vody</t>
  </si>
  <si>
    <t>722172963R00</t>
  </si>
  <si>
    <t>Vsazení odbočky do stávajícího  potrubí DN 20  ( Dn 25 )</t>
  </si>
  <si>
    <t>722 17-2964</t>
  </si>
  <si>
    <t>DN 25  ( Dn 32 )</t>
  </si>
  <si>
    <t>722131936R00</t>
  </si>
  <si>
    <t>Propojení stávajícího a nového potrubí DN 40</t>
  </si>
  <si>
    <t>722 13-1937</t>
  </si>
  <si>
    <t>Stavební práce při montáži vodovodu</t>
  </si>
  <si>
    <t>998722201R00</t>
  </si>
  <si>
    <t>Přesun hmot pro vnitřní vodovod v objektech do 6 m</t>
  </si>
  <si>
    <t>Rozmístění zařizovacích předmětů</t>
  </si>
  <si>
    <t>8.2338.0</t>
  </si>
  <si>
    <t>Závěsný klozet Jika dodávka</t>
  </si>
  <si>
    <t>8.9038.4</t>
  </si>
  <si>
    <t>Sedátko s antibakteriální úpravou</t>
  </si>
  <si>
    <t>725119306R00</t>
  </si>
  <si>
    <t>Montáž klozetových mís závěsných</t>
  </si>
  <si>
    <t>Montážní prvek pro závěsné WC, 112 cm, se splachovací nádržkou pod omítku dodávka</t>
  </si>
  <si>
    <t>725119110R00</t>
  </si>
  <si>
    <t>Montáž splachovacích nádrží</t>
  </si>
  <si>
    <t>Souprava pro odhlučnění</t>
  </si>
  <si>
    <t>Ovládací tlačítko čelní</t>
  </si>
  <si>
    <t>8.2022.8</t>
  </si>
  <si>
    <t>Závěsný klozet keramický - Handicap s plochým splachováním - dodávka včetně upevnění</t>
  </si>
  <si>
    <t>Sedátko s antibakteriální úpravou bez poklopu</t>
  </si>
  <si>
    <t>Prodlužovací trubka ke klozetu</t>
  </si>
  <si>
    <t>Předstěnový systém pro závěsný klozet 3/6 l dodávka</t>
  </si>
  <si>
    <t>Pneumatické splachování ke klozetu boční pro 2 množství 115.942.11.1</t>
  </si>
  <si>
    <t>Krycí deska pro splachovací nádržku</t>
  </si>
  <si>
    <t>Doplňky pro tělesně postižené Madlo pro inv. sklopné 55 cm - nerez</t>
  </si>
  <si>
    <t>Madlo pro inv. pevné 55 cm - nerez</t>
  </si>
  <si>
    <t>montáž doplňků</t>
  </si>
  <si>
    <t>8.1438 2</t>
  </si>
  <si>
    <t>Umývadlo z bílého diturvitu JIKA - 55 cm dodávka včetně upevnění</t>
  </si>
  <si>
    <t>725219401R00</t>
  </si>
  <si>
    <t>montáž umývadel</t>
  </si>
  <si>
    <t>8.1939.1</t>
  </si>
  <si>
    <t>polosloup - dodávka</t>
  </si>
  <si>
    <t>725219503R00</t>
  </si>
  <si>
    <t>montáž polosloupu</t>
  </si>
  <si>
    <t>Sifon DN 40 - HL 132</t>
  </si>
  <si>
    <t>725869101R00</t>
  </si>
  <si>
    <t>montáž zápachových uzávěrek</t>
  </si>
  <si>
    <t>311.271</t>
  </si>
  <si>
    <t>Baterie umývadlová stojánková páková Jika dodávka</t>
  </si>
  <si>
    <t>725829301R00</t>
  </si>
  <si>
    <t>montáž stojánkových baterií</t>
  </si>
  <si>
    <t>8.13714</t>
  </si>
  <si>
    <t>Umývadlo pro tělesně postižené - Handicap dodávka včetně upevnění a sifonu</t>
  </si>
  <si>
    <t>Sifon umývadlový podomítkový DN 40</t>
  </si>
  <si>
    <t>Elektronická umyvadlová baterie bez automatické výpusti, průtok 6l/min, pro napájecí zdroj 24V DC,, chrom dodávka</t>
  </si>
  <si>
    <t>Napájecí zdroj pro max. 5 urinálů, 24 V, DC, síťové napájení dodávka</t>
  </si>
  <si>
    <t>Zrcadlo nad umývadlo sklopné dodávka + montáž</t>
  </si>
  <si>
    <t>Podlahová sprchová vpust DN 50 - svislý odtok dodávka</t>
  </si>
  <si>
    <t>montáž podlahové vpusti</t>
  </si>
  <si>
    <t>Baterie sprchová nástěnná páková s ruční sprchou dodávka</t>
  </si>
  <si>
    <t>sprchová sada s tyčí ( 5 funkcí )</t>
  </si>
  <si>
    <t>725 84-1411</t>
  </si>
  <si>
    <t>montáž baterií sprchových</t>
  </si>
  <si>
    <t>Sedačka do sprchy pro TP sklopná, rozměr 40x31 cm, nosnost min. 150 kg</t>
  </si>
  <si>
    <t>madlo do sprchy, 750 × 450 mm, nerez,</t>
  </si>
  <si>
    <t>madlo univerzální, závěsné, 600 mm, nerez</t>
  </si>
  <si>
    <t>montáž sprchových doplňků</t>
  </si>
  <si>
    <t>725319101R00</t>
  </si>
  <si>
    <t>Kuchyňský dřez - dodávka stavební části montáž dřezů</t>
  </si>
  <si>
    <t>HL 100 G</t>
  </si>
  <si>
    <t>Zápachová uzávěrka DN 50 pro dřezy</t>
  </si>
  <si>
    <t>725869204R00</t>
  </si>
  <si>
    <t>3.5161.1</t>
  </si>
  <si>
    <t>Baterié dřezová stojánková páková dodávka</t>
  </si>
  <si>
    <t>Ventil rohový k baterii s filtrem DN 15 dodávka</t>
  </si>
  <si>
    <t>725819401R00</t>
  </si>
  <si>
    <t>Montáž rohových ventilů s trubičkou</t>
  </si>
  <si>
    <t>Dvířka  plastová kovová lakovaná 150 x 300 mm</t>
  </si>
  <si>
    <t>kovová lakovaná 300 x 300 mm</t>
  </si>
  <si>
    <t>Plastová připojovací tlaková hadice montáž</t>
  </si>
  <si>
    <t>725 21-0821</t>
  </si>
  <si>
    <t>Umývadla z bílého diturvitu demontáž</t>
  </si>
  <si>
    <t>725 86-0811</t>
  </si>
  <si>
    <t>Zápachová uzávěrka demontáž</t>
  </si>
  <si>
    <t>725 82-0801</t>
  </si>
  <si>
    <t>Baterie umývadlová a dřezová demontáž</t>
  </si>
  <si>
    <t>725 84-0850</t>
  </si>
  <si>
    <t>Baterie sprchová demontáž</t>
  </si>
  <si>
    <t>Stavební práce při montáži zařizovacích předmětů</t>
  </si>
  <si>
    <t>998725201R00</t>
  </si>
  <si>
    <t>767995101R00</t>
  </si>
  <si>
    <t>Montáž atypických konstrukcí do hmotnosti 5 kg</t>
  </si>
  <si>
    <t>kg</t>
  </si>
  <si>
    <t>Montáž atypických konstrukcí ocelových profilů</t>
  </si>
  <si>
    <t>998767202R00</t>
  </si>
  <si>
    <t>v objektech výšky do 12 m</t>
  </si>
  <si>
    <t>NÁTĚRY</t>
  </si>
  <si>
    <t>783226100R00</t>
  </si>
  <si>
    <t>Nátěr doplňkových konstrukcí syntetický základní</t>
  </si>
  <si>
    <t>POL1_7</t>
  </si>
  <si>
    <t>783225100R00</t>
  </si>
  <si>
    <t>krycí s 1x emailováním</t>
  </si>
  <si>
    <t>979</t>
  </si>
  <si>
    <t>Ekologická likvidace demontovaného materiálu</t>
  </si>
  <si>
    <t>Návleková izolace Mirelon Pro - tl. 13 mm DN 20</t>
  </si>
  <si>
    <t>Montáž izolace tepelné</t>
  </si>
  <si>
    <t>Tepelná izolace Armaflex tl. 13mm - studená DN 32</t>
  </si>
  <si>
    <t>Tepelná izolace s Al fóliií na potrubí teplé vody DN 32 - 25mm</t>
  </si>
  <si>
    <t>713 46-3211</t>
  </si>
  <si>
    <t>998713201R00</t>
  </si>
  <si>
    <t>721 13-0913</t>
  </si>
  <si>
    <t>Přeřezání stávajícího potrubí plastového do DN 25</t>
  </si>
  <si>
    <t>733191923R00</t>
  </si>
  <si>
    <t>Vsazení odbočky do stávajícího potrubí DN 15x1</t>
  </si>
  <si>
    <t>733163102R00</t>
  </si>
  <si>
    <t>Potrubí  z trubek měděných spojovaných pomocí tvarovek lisováním ( dodávka a montáž potrubí včetně, tvarovek a pomocného materiálu ) DN 15x1</t>
  </si>
  <si>
    <t>bm</t>
  </si>
  <si>
    <t>733113113R00</t>
  </si>
  <si>
    <t>Příplatek za zhotovení přípojky DN 15</t>
  </si>
  <si>
    <t>733190107R00</t>
  </si>
  <si>
    <t>Tlakové zkoušky potrubí do DN 40</t>
  </si>
  <si>
    <t>998733203R00</t>
  </si>
  <si>
    <t>Přesun hmot pro rozvody potrubí v objektech výšky do 24 m</t>
  </si>
  <si>
    <t>800-731</t>
  </si>
  <si>
    <t>734209113R00</t>
  </si>
  <si>
    <t>Montáž armatur závitových s 2 závity do DN 15</t>
  </si>
  <si>
    <t>3712-02.000</t>
  </si>
  <si>
    <t>Termostatické ventily s přednastavením DN 15</t>
  </si>
  <si>
    <t>0352-02.000</t>
  </si>
  <si>
    <t>Uzavírací šroubení DN 15 - přímé</t>
  </si>
  <si>
    <t>Hlavice Heimeier Termostatová hlava K - bílá</t>
  </si>
  <si>
    <t>Montáž hlavice</t>
  </si>
  <si>
    <t>734200821R00</t>
  </si>
  <si>
    <t>Demontáž stávajících armatur se dvěma závity DN 15</t>
  </si>
  <si>
    <t>998734203R00</t>
  </si>
  <si>
    <t>v objektech výšky do 4 m</t>
  </si>
  <si>
    <t>Trubkové těleso Koralux Linear Classic rozměr 1500 x 600 mm</t>
  </si>
  <si>
    <t>Elektrická topná vložka 500W s termostatem</t>
  </si>
  <si>
    <t>735179110R00</t>
  </si>
  <si>
    <t>montáž otopných žebříků</t>
  </si>
  <si>
    <t>735 19-1905</t>
  </si>
  <si>
    <t>Odvzdušnění otopných těles</t>
  </si>
  <si>
    <t>Vypuštění vody z topného systému</t>
  </si>
  <si>
    <t>Napuštění vody do topného systému po montáži</t>
  </si>
  <si>
    <t>998735202R00</t>
  </si>
  <si>
    <t>Tepelná izolace potrubí v podlaze a ve stěně DN 15 - 13mm</t>
  </si>
  <si>
    <t>783424140R00</t>
  </si>
  <si>
    <t>Nátěry potrubí syntetické do DN 50 krycí s 1x emailováním</t>
  </si>
  <si>
    <t>783324140R00</t>
  </si>
  <si>
    <t>Nátěr syntetický litinových radiátorů krycí s 1x emailováním</t>
  </si>
  <si>
    <t>Topná zkouška v trvání 24 hodin</t>
  </si>
  <si>
    <t>soub</t>
  </si>
  <si>
    <t>Rezerva - stávající pozdra</t>
  </si>
  <si>
    <t>40A</t>
  </si>
  <si>
    <t>Ks</t>
  </si>
  <si>
    <t>FA x1</t>
  </si>
  <si>
    <t>LTN-32B-3 Jistič</t>
  </si>
  <si>
    <t>Pol__0003</t>
  </si>
  <si>
    <t>. svorky</t>
  </si>
  <si>
    <t>Sada</t>
  </si>
  <si>
    <t>Skříň</t>
  </si>
  <si>
    <t>Ocep skříň, vestavná, IP40, požární odolnost EI 45DP1 S, In 32A, min. 120 modulů</t>
  </si>
  <si>
    <t>QM1</t>
  </si>
  <si>
    <t xml:space="preserve">FA1, FA2, FA3, FA4, FA5, FA6, </t>
  </si>
  <si>
    <t>OLI-10B-1N-030AC Proudový chránič s nadproudovou ochranou</t>
  </si>
  <si>
    <t>FA8, FA9, FA10, FA11, FA12, FA</t>
  </si>
  <si>
    <t>OLI-16B-1N-030AC Proudový chránič s nadproudovou ochranou</t>
  </si>
  <si>
    <t>FA7</t>
  </si>
  <si>
    <t>LTN-10B-1 Jistič</t>
  </si>
  <si>
    <t>FA23</t>
  </si>
  <si>
    <t>LTN-6B-3 Jistič</t>
  </si>
  <si>
    <t>SPD1</t>
  </si>
  <si>
    <t>Přepěťová ovhrana I + II stupeň, TNC-S</t>
  </si>
  <si>
    <t>PK1, PK2, PK3, PK4, PK5, PK19</t>
  </si>
  <si>
    <t>PS-LT-xxx Pomocný spínač, kontakt</t>
  </si>
  <si>
    <t>KA2, KA3, KA4</t>
  </si>
  <si>
    <t>RSI-20-10-A230 Instalační stykač</t>
  </si>
  <si>
    <t>KA1</t>
  </si>
  <si>
    <t>HRN-55 U relé analog. 3x400V, kontrola sledu a výpadku fází</t>
  </si>
  <si>
    <t>Pol__0014</t>
  </si>
  <si>
    <t>Podružný materiál - lišty, panely, můstky, značení, svorky atd.</t>
  </si>
  <si>
    <t>A</t>
  </si>
  <si>
    <t>ZCLED3G32L840L/FLAT250-MIKRO</t>
  </si>
  <si>
    <t>B</t>
  </si>
  <si>
    <t>ZCLED3GSPORT2-30L840/3ZK</t>
  </si>
  <si>
    <t>C</t>
  </si>
  <si>
    <t>ZCLED3G40L840/HR300-GLASS-IP54</t>
  </si>
  <si>
    <t>D</t>
  </si>
  <si>
    <t>ZC418/15plexiZKIP54</t>
  </si>
  <si>
    <t>E</t>
  </si>
  <si>
    <t>MODUS SPMP4000KN_/370/</t>
  </si>
  <si>
    <t>F</t>
  </si>
  <si>
    <t>ZCLED3GSPORT2-30L840/6ZK-GRID</t>
  </si>
  <si>
    <t>G</t>
  </si>
  <si>
    <t>ZCLED3G2-15L830/ZK-LOS</t>
  </si>
  <si>
    <t>H</t>
  </si>
  <si>
    <t>ZCLED3G23L840/W1,2-PC-IP66</t>
  </si>
  <si>
    <t>N</t>
  </si>
  <si>
    <t>GTV SAHER-3 LED DUO 3W 300lm IP65 3hod.</t>
  </si>
  <si>
    <t>Pol__0024</t>
  </si>
  <si>
    <t>Pol__0025</t>
  </si>
  <si>
    <t>Pol__0026</t>
  </si>
  <si>
    <t>Pol__0027</t>
  </si>
  <si>
    <t>Demontáže svítidel, přístrojů, krabic, zásuvek a spínačů osvětlení, vodičů atd. včetně ekologické, likvidace</t>
  </si>
  <si>
    <t>POL1_9</t>
  </si>
  <si>
    <t>RSx1</t>
  </si>
  <si>
    <t>Montáž rozváděčů nebo krabic nevýbušných, s požární odolností, kouřotěsných přes 10 do 20 kg</t>
  </si>
  <si>
    <t>WL1001</t>
  </si>
  <si>
    <t>Montáž kabelů měděných bez ukončení do 1 kV uložených pevně CYKY, NYM, NYY, YSLY, 750 V 5 x 6 mm2</t>
  </si>
  <si>
    <t>WL1002</t>
  </si>
  <si>
    <t>3 x 1,5 mm2</t>
  </si>
  <si>
    <t>WL1002.1</t>
  </si>
  <si>
    <t>WL1003</t>
  </si>
  <si>
    <t>WL1004</t>
  </si>
  <si>
    <t>WL1005</t>
  </si>
  <si>
    <t>WL1006.1</t>
  </si>
  <si>
    <t>5 x 1,5 mm2</t>
  </si>
  <si>
    <t>WL1006.2</t>
  </si>
  <si>
    <t>WL1006.3</t>
  </si>
  <si>
    <t>WL1007</t>
  </si>
  <si>
    <t>WL1009</t>
  </si>
  <si>
    <t>3 x 2,5 mm2</t>
  </si>
  <si>
    <t>WL1010</t>
  </si>
  <si>
    <t>WL1011</t>
  </si>
  <si>
    <t>WL1012</t>
  </si>
  <si>
    <t>WL1013</t>
  </si>
  <si>
    <t>WL1014</t>
  </si>
  <si>
    <t>WL1015</t>
  </si>
  <si>
    <t>WL1016</t>
  </si>
  <si>
    <t>WL1017</t>
  </si>
  <si>
    <t>WL1018</t>
  </si>
  <si>
    <t>WL1019</t>
  </si>
  <si>
    <t>WL1020</t>
  </si>
  <si>
    <t>WL1021</t>
  </si>
  <si>
    <t>WL1006.11</t>
  </si>
  <si>
    <t>2 x 1,5 mm2</t>
  </si>
  <si>
    <t>WL1006.12</t>
  </si>
  <si>
    <t>WL1006.13</t>
  </si>
  <si>
    <t>vodič místního podspojení</t>
  </si>
  <si>
    <t>HO07V-U, z/ž, 6 mm2</t>
  </si>
  <si>
    <t>A, B, C, E. F, G, H</t>
  </si>
  <si>
    <t>Montáž svítidel zářivkových se zapojením vodičů bytových nebo do spol.místností stropních, přisazených 1 zdroj s krytem</t>
  </si>
  <si>
    <t>Montáž svítidel zářivkových se zapojením vodičů bytových nebo do spol.místností stropních vestavných, 1 zdroj</t>
  </si>
  <si>
    <t xml:space="preserve">Krabice pro zásuvky, spínače, </t>
  </si>
  <si>
    <t>Montáž krabic elektroinstalačních protahovacích nebo odbočných  zapuštěných plastových kruhových, KU68/2-1902, KO97</t>
  </si>
  <si>
    <t>Pol__0028</t>
  </si>
  <si>
    <t>Montáž spínačů jedno nebo dvoupólových polozapuštěných nebo zapuštěných se  zapojením vodičů, vypínačů, řazení 1-jednopólových</t>
  </si>
  <si>
    <t>Pol__0029</t>
  </si>
  <si>
    <t>Montáž spínačů jedno nebo dvoupólových polozapuštěných nebo zapuštěných se  zapojením vodičů, ovladačů, řazení 0/1-tlačítkových vypínacích</t>
  </si>
  <si>
    <t>Pol__0033.</t>
  </si>
  <si>
    <t>Montáž spínačů jedno nebo dvoupólových polozapuštěných nebo zapuštěných se  zapojením vodičů, přepínačů, řazení  6-střídavých</t>
  </si>
  <si>
    <t>Pol__0034</t>
  </si>
  <si>
    <t>Pol__0035</t>
  </si>
  <si>
    <t>Pol__0036</t>
  </si>
  <si>
    <t>koupelny</t>
  </si>
  <si>
    <t>Přístroj spínače jednopólového (bezšroubové svorky); řazení 1, (do hořlavých podkladů B až F),, konplet přístroj a rámeček, krytí IPx5</t>
  </si>
  <si>
    <t>Přístroj přepínače střídavého (bezšroubové svorky); řazení 6, 6So (do hořlavých podkladů B až F),, komplet včetně rámečku, krytí IPx5</t>
  </si>
  <si>
    <t>Pol__0067</t>
  </si>
  <si>
    <t>Přístroj spínače jednopólového (bezšroubové svorky); řazení 1/0 (tlačítko), komplet včetně rámečku</t>
  </si>
  <si>
    <t>Přístroj spínače jednopólového (bezšroubové svorky); řazení 1/0 (tlačítko), komplet včetně rámečku,, krytí IPx5</t>
  </si>
  <si>
    <t>Pol__0069</t>
  </si>
  <si>
    <t>Pol__0070</t>
  </si>
  <si>
    <t>Zásuvka dvojnásobná, s ochranným kolíkem; řazení 2P+PE; d. Classic; b. jasně bílá</t>
  </si>
  <si>
    <t>Pol__0071</t>
  </si>
  <si>
    <t>ZÁSUVKA NN KOMPLETNÍ, S OCHRANOU PŘED PŘEPĚTÍM, CLASSIC Zásuvka dvojnásobná, s ochranným kolíkem, s, ochranou před přepětím; řazení 2P+PE; d. Classic; b. jasně bílá</t>
  </si>
  <si>
    <t>koupelny, sušárna</t>
  </si>
  <si>
    <t>ZÁSUVKA NN, IP 55 Zásuvka jednonásobná IP 55, s ochranným kolíkem, s víčkem; řazení 2P+PE</t>
  </si>
  <si>
    <t>SEBT</t>
  </si>
  <si>
    <t>Svorkovnice místního pospojení</t>
  </si>
  <si>
    <t>Pol__0074</t>
  </si>
  <si>
    <t>Montáž lišt a kanálků protahovacích, šířky přes 40 do 60 mm</t>
  </si>
  <si>
    <t>Slaboproudé rozvody</t>
  </si>
  <si>
    <t>Montáž trubek elektroinstalačních-plastových ohebných pevně, 23 mm</t>
  </si>
  <si>
    <t>Pol__0076</t>
  </si>
  <si>
    <t>Ukončení vodičů izolovaných s označením a zapojením v rozváděči nebo na přístroji do 2,5 mm2</t>
  </si>
  <si>
    <t>Pol__0077</t>
  </si>
  <si>
    <t>6 mm2</t>
  </si>
  <si>
    <t>CIHELNEM DO PLOCHY 2.25 dm2</t>
  </si>
  <si>
    <t>Pol__0078</t>
  </si>
  <si>
    <t>VYBOURANI OTVORU VE ZDIVU Stena do 150mm</t>
  </si>
  <si>
    <t>Pol__0079</t>
  </si>
  <si>
    <t>Stena do 450mm</t>
  </si>
  <si>
    <t>Z DUTYCH CIHEL PRO KRABICE</t>
  </si>
  <si>
    <t>Pol__0080</t>
  </si>
  <si>
    <t>VYSEKANI KAPES VE ZDIVU 50x50x50 mm</t>
  </si>
  <si>
    <t>CIHELNEM DO PLOCHY pro montáž rozváděče</t>
  </si>
  <si>
    <t>pro RSx1</t>
  </si>
  <si>
    <t>VYSEKANI KAPES VE ZDIVU Hl.300mm</t>
  </si>
  <si>
    <t>CIHELNEM - HLOUBKA 50mm</t>
  </si>
  <si>
    <t>Pol__0082</t>
  </si>
  <si>
    <t>VYSEKANI RYH VE ZDIVU Sire 70 mm</t>
  </si>
  <si>
    <t>Pol__0083</t>
  </si>
  <si>
    <t>Sire 150 mm</t>
  </si>
  <si>
    <t>Z TVARNIC - HLOUBKA 50mm</t>
  </si>
  <si>
    <t>Pol__0084</t>
  </si>
  <si>
    <t>VYSEKANI RYH V PODHLEDU STROPU Sire 70 mm</t>
  </si>
  <si>
    <t>Pol__0085</t>
  </si>
  <si>
    <t>HRUBA VYPLN RYH MALTOU Jakekoliv sire</t>
  </si>
  <si>
    <t>LESENOVE PODLAHY</t>
  </si>
  <si>
    <t>Pol__0086</t>
  </si>
  <si>
    <t>LESENI LEHKE PRACOVNI O VYSCE Do 1.2 m</t>
  </si>
  <si>
    <t>Pol__0087</t>
  </si>
  <si>
    <t>CISTENI BUDOV ZAMETANIM</t>
  </si>
  <si>
    <t>Pol__0088</t>
  </si>
  <si>
    <t>Zásuvka datová - typ dle provozovatel</t>
  </si>
  <si>
    <t>Pol__0089</t>
  </si>
  <si>
    <t>Zkoušky a prohlídky elektrických rozvodů a zařízení celková prohlídka a vyhotovení revizní zprávy, pro objem montážních prací přes 100 do 500 tis.Kč</t>
  </si>
  <si>
    <t>Pol__0090</t>
  </si>
  <si>
    <t>HODINOVE ZUCTOVACI SAZBY Uprava stavajiciho rozvadece</t>
  </si>
  <si>
    <t>Pol__0091</t>
  </si>
  <si>
    <t>Vyhledani pripojovaciho mista</t>
  </si>
  <si>
    <t>Pol__0092</t>
  </si>
  <si>
    <t>KOORDINACE POSTUPU PRACI S ostatnimi profesemi</t>
  </si>
  <si>
    <t>Pol__0093</t>
  </si>
  <si>
    <t>Podružný materiál</t>
  </si>
  <si>
    <t>101</t>
  </si>
  <si>
    <t>Doprava 3,60%, Přesun 1,00%</t>
  </si>
  <si>
    <t>102</t>
  </si>
  <si>
    <t>PPV 6,00% z montáže: materiál + práce</t>
  </si>
  <si>
    <t>103</t>
  </si>
  <si>
    <t>Dodav. dokumentace 1,00% z mezisoučtu 2</t>
  </si>
  <si>
    <t>104</t>
  </si>
  <si>
    <t>Rizika a pojištění 1,00% z mezisoučtu 2</t>
  </si>
  <si>
    <t>105</t>
  </si>
  <si>
    <t>Opravy v záruce 5,00% z mezisoučtu 1</t>
  </si>
  <si>
    <t>106</t>
  </si>
  <si>
    <t>GZS 3,25% z pravé strany mezisoučtu 2</t>
  </si>
  <si>
    <t>107</t>
  </si>
  <si>
    <t>Provozní vlivy 2,00% z pravé strany mezisoučtu 2</t>
  </si>
  <si>
    <t>1.1</t>
  </si>
  <si>
    <t>Diagonální ultratichý ventilátor do kruhového potrubí DN160 se zpětnou klapkou DN160, časovým, doběhem, 2x spojovací manžetou, V=230m3/h/170Pa, dopor. typ Elektrodesign TD 500/160 SILENT T IP44 +</t>
  </si>
  <si>
    <t>zpětná klapka RSK160 + 2x manžeta VBM160. Dodávka + montáž</t>
  </si>
  <si>
    <t>1.2</t>
  </si>
  <si>
    <t>Diagonální ultratichý ventilátor do kruhového potrubí DN160 se zpětnou klapkou DN160, časovým, doběhem, 2x spojovací manžetou, V=350m3/h/170Pa, dopor. typ Elektrodesign TD 500/160 SILENT T IP44 +</t>
  </si>
  <si>
    <t>1.3</t>
  </si>
  <si>
    <t>Diagonální ultratichý ventilátor do kruhového potrubí DN160 se zpětnou klapkou DN160, časovým, doběhem, 2x spojovací manžetou, V=160m3/h/170Pa, dopor. typ Elektrodesign TD 500/160 SILENT T IP44 +</t>
  </si>
  <si>
    <t>1.TO1</t>
  </si>
  <si>
    <t>Odvodní talířový ventil plastový DN100. Dodávka a montáž</t>
  </si>
  <si>
    <t>1.TO2</t>
  </si>
  <si>
    <t>Odvodní talířový ventil plastový DN160. Dodávka a montáž</t>
  </si>
  <si>
    <t>1.PZ1</t>
  </si>
  <si>
    <t>Plastová žaluziová klapka DN125. Dodávka a montáž</t>
  </si>
  <si>
    <t>1.PZ2</t>
  </si>
  <si>
    <t>Plastová žaluziová klapka DN160. Dodávka a montáž</t>
  </si>
  <si>
    <t>1.M1</t>
  </si>
  <si>
    <t>Mřížka stěnová 200x100. Dodávka a montáž</t>
  </si>
  <si>
    <t>1.11</t>
  </si>
  <si>
    <t>Kruhové potrubí spirálně vinuté prům.160 10% tvarovek. Dodávka + montáž</t>
  </si>
  <si>
    <t>201</t>
  </si>
  <si>
    <t>Doprava</t>
  </si>
  <si>
    <t>202</t>
  </si>
  <si>
    <t>PPV 5,00% z montáže a nátěrů zařízení</t>
  </si>
  <si>
    <t>203</t>
  </si>
  <si>
    <t>"Zednické výpomoci 1,60% z montáže a nátěrů zařízení"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</si>
</sst>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A14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1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SUMIF(F63:F97,A16,I63:I97)+SUMIF(F63:F97,"PSU",I63:I97)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SUMIF(F63:F97,A17,I63:I97)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SUMIF(F63:F97,A18,I63:I97)</f>
        <v>0</v>
      </c>
      <c r="J18" s="85"/>
    </row>
    <row r="19" spans="1:10" ht="23.25" customHeight="1" x14ac:dyDescent="0.2">
      <c r="A19" s="194" t="s">
        <v>147</v>
      </c>
      <c r="B19" s="38" t="s">
        <v>27</v>
      </c>
      <c r="C19" s="62"/>
      <c r="D19" s="63"/>
      <c r="E19" s="83"/>
      <c r="F19" s="84"/>
      <c r="G19" s="83"/>
      <c r="H19" s="84"/>
      <c r="I19" s="83">
        <f>SUMIF(F63:F97,A19,I63:I97)</f>
        <v>0</v>
      </c>
      <c r="J19" s="85"/>
    </row>
    <row r="20" spans="1:10" ht="23.25" customHeight="1" x14ac:dyDescent="0.2">
      <c r="A20" s="194" t="s">
        <v>146</v>
      </c>
      <c r="B20" s="38" t="s">
        <v>28</v>
      </c>
      <c r="C20" s="62"/>
      <c r="D20" s="63"/>
      <c r="E20" s="83"/>
      <c r="F20" s="84"/>
      <c r="G20" s="83"/>
      <c r="H20" s="84"/>
      <c r="I20" s="83">
        <f>SUMIF(F63:F97,A20,I63:I97)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63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46</v>
      </c>
      <c r="C39" s="145"/>
      <c r="D39" s="145"/>
      <c r="E39" s="145"/>
      <c r="F39" s="146">
        <f>'01 2022052-001 Pol'!AE108+'01 2022052-002 Pol'!AE269+'01 2022052-003 Pol'!AE170+'01 2022052-004 Pol'!AE48+'01 2022052-005 Pol'!AE121+'01 2022052-006 Pol'!AE26</f>
        <v>0</v>
      </c>
      <c r="G39" s="147">
        <f>'01 2022052-001 Pol'!AF108+'01 2022052-002 Pol'!AF269+'01 2022052-003 Pol'!AF170+'01 2022052-004 Pol'!AF48+'01 2022052-005 Pol'!AF121+'01 2022052-006 Pol'!AF26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47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48</v>
      </c>
      <c r="C41" s="151" t="s">
        <v>49</v>
      </c>
      <c r="D41" s="151"/>
      <c r="E41" s="151"/>
      <c r="F41" s="152">
        <f>'01 2022052-001 Pol'!AE108+'01 2022052-002 Pol'!AE269+'01 2022052-003 Pol'!AE170+'01 2022052-004 Pol'!AE48+'01 2022052-005 Pol'!AE121+'01 2022052-006 Pol'!AE26</f>
        <v>0</v>
      </c>
      <c r="G41" s="153">
        <f>'01 2022052-001 Pol'!AF108+'01 2022052-002 Pol'!AF269+'01 2022052-003 Pol'!AF170+'01 2022052-004 Pol'!AF48+'01 2022052-005 Pol'!AF121+'01 2022052-006 Pol'!AF26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50</v>
      </c>
      <c r="C42" s="145" t="s">
        <v>51</v>
      </c>
      <c r="D42" s="145"/>
      <c r="E42" s="145"/>
      <c r="F42" s="156">
        <f>'01 2022052-001 Pol'!AE108</f>
        <v>0</v>
      </c>
      <c r="G42" s="148">
        <f>'01 2022052-001 Pol'!AF108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52</v>
      </c>
      <c r="C43" s="145" t="s">
        <v>53</v>
      </c>
      <c r="D43" s="145"/>
      <c r="E43" s="145"/>
      <c r="F43" s="156">
        <f>'01 2022052-002 Pol'!AE269</f>
        <v>0</v>
      </c>
      <c r="G43" s="148">
        <f>'01 2022052-002 Pol'!AF269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54</v>
      </c>
      <c r="C44" s="145" t="s">
        <v>55</v>
      </c>
      <c r="D44" s="145"/>
      <c r="E44" s="145"/>
      <c r="F44" s="156">
        <f>'01 2022052-003 Pol'!AE170</f>
        <v>0</v>
      </c>
      <c r="G44" s="148">
        <f>'01 2022052-003 Pol'!AF170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56</v>
      </c>
      <c r="C45" s="145" t="s">
        <v>57</v>
      </c>
      <c r="D45" s="145"/>
      <c r="E45" s="145"/>
      <c r="F45" s="156">
        <f>'01 2022052-004 Pol'!AE48</f>
        <v>0</v>
      </c>
      <c r="G45" s="148">
        <f>'01 2022052-004 Pol'!AF48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3</v>
      </c>
      <c r="B46" s="155" t="s">
        <v>58</v>
      </c>
      <c r="C46" s="145" t="s">
        <v>59</v>
      </c>
      <c r="D46" s="145"/>
      <c r="E46" s="145"/>
      <c r="F46" s="156">
        <f>'01 2022052-005 Pol'!AE121</f>
        <v>0</v>
      </c>
      <c r="G46" s="148">
        <f>'01 2022052-005 Pol'!AF121</f>
        <v>0</v>
      </c>
      <c r="H46" s="148">
        <f>(F46*SazbaDPH1/100)+(G46*SazbaDPH2/100)</f>
        <v>0</v>
      </c>
      <c r="I46" s="148">
        <f>F46+G46+H46</f>
        <v>0</v>
      </c>
      <c r="J46" s="149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60</v>
      </c>
      <c r="C47" s="145" t="s">
        <v>61</v>
      </c>
      <c r="D47" s="145"/>
      <c r="E47" s="145"/>
      <c r="F47" s="156">
        <f>'01 2022052-006 Pol'!AE26</f>
        <v>0</v>
      </c>
      <c r="G47" s="148">
        <f>'01 2022052-006 Pol'!AF26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/>
      <c r="B48" s="157" t="s">
        <v>62</v>
      </c>
      <c r="C48" s="158"/>
      <c r="D48" s="158"/>
      <c r="E48" s="159"/>
      <c r="F48" s="160">
        <f>SUMIF(A39:A47,"=1",F39:F47)</f>
        <v>0</v>
      </c>
      <c r="G48" s="161">
        <f>SUMIF(A39:A47,"=1",G39:G47)</f>
        <v>0</v>
      </c>
      <c r="H48" s="161">
        <f>SUMIF(A39:A47,"=1",H39:H47)</f>
        <v>0</v>
      </c>
      <c r="I48" s="161">
        <f>SUMIF(A39:A47,"=1",I39:I47)</f>
        <v>0</v>
      </c>
      <c r="J48" s="162">
        <f>SUMIF(A39:A47,"=1",J39:J47)</f>
        <v>0</v>
      </c>
    </row>
    <row r="50" spans="1:10" x14ac:dyDescent="0.2">
      <c r="A50" t="s">
        <v>64</v>
      </c>
      <c r="B50" t="s">
        <v>65</v>
      </c>
    </row>
    <row r="51" spans="1:10" x14ac:dyDescent="0.2">
      <c r="A51" t="s">
        <v>66</v>
      </c>
      <c r="B51" t="s">
        <v>67</v>
      </c>
    </row>
    <row r="52" spans="1:10" x14ac:dyDescent="0.2">
      <c r="A52" t="s">
        <v>68</v>
      </c>
      <c r="B52" t="s">
        <v>69</v>
      </c>
    </row>
    <row r="53" spans="1:10" x14ac:dyDescent="0.2">
      <c r="A53" t="s">
        <v>68</v>
      </c>
      <c r="B53" t="s">
        <v>70</v>
      </c>
    </row>
    <row r="54" spans="1:10" x14ac:dyDescent="0.2">
      <c r="A54" t="s">
        <v>68</v>
      </c>
      <c r="B54" t="s">
        <v>71</v>
      </c>
    </row>
    <row r="55" spans="1:10" x14ac:dyDescent="0.2">
      <c r="A55" t="s">
        <v>68</v>
      </c>
      <c r="B55" t="s">
        <v>72</v>
      </c>
    </row>
    <row r="56" spans="1:10" x14ac:dyDescent="0.2">
      <c r="A56" t="s">
        <v>68</v>
      </c>
      <c r="B56" t="s">
        <v>73</v>
      </c>
    </row>
    <row r="57" spans="1:10" x14ac:dyDescent="0.2">
      <c r="A57" t="s">
        <v>68</v>
      </c>
      <c r="B57" t="s">
        <v>74</v>
      </c>
    </row>
    <row r="60" spans="1:10" ht="15.75" x14ac:dyDescent="0.25">
      <c r="B60" s="173" t="s">
        <v>75</v>
      </c>
    </row>
    <row r="62" spans="1:10" ht="25.5" customHeight="1" x14ac:dyDescent="0.2">
      <c r="A62" s="175"/>
      <c r="B62" s="178" t="s">
        <v>17</v>
      </c>
      <c r="C62" s="178" t="s">
        <v>5</v>
      </c>
      <c r="D62" s="179"/>
      <c r="E62" s="179"/>
      <c r="F62" s="180" t="s">
        <v>76</v>
      </c>
      <c r="G62" s="180"/>
      <c r="H62" s="180"/>
      <c r="I62" s="180" t="s">
        <v>29</v>
      </c>
      <c r="J62" s="180" t="s">
        <v>0</v>
      </c>
    </row>
    <row r="63" spans="1:10" ht="36.75" customHeight="1" x14ac:dyDescent="0.2">
      <c r="A63" s="176"/>
      <c r="B63" s="181" t="s">
        <v>77</v>
      </c>
      <c r="C63" s="182" t="s">
        <v>78</v>
      </c>
      <c r="D63" s="183"/>
      <c r="E63" s="183"/>
      <c r="F63" s="190" t="s">
        <v>24</v>
      </c>
      <c r="G63" s="191"/>
      <c r="H63" s="191"/>
      <c r="I63" s="191">
        <f>'01 2022052-002 Pol'!G8</f>
        <v>0</v>
      </c>
      <c r="J63" s="187" t="str">
        <f>IF(I98=0,"",I63/I98*100)</f>
        <v/>
      </c>
    </row>
    <row r="64" spans="1:10" ht="36.75" customHeight="1" x14ac:dyDescent="0.2">
      <c r="A64" s="176"/>
      <c r="B64" s="181" t="s">
        <v>79</v>
      </c>
      <c r="C64" s="182" t="s">
        <v>80</v>
      </c>
      <c r="D64" s="183"/>
      <c r="E64" s="183"/>
      <c r="F64" s="190" t="s">
        <v>24</v>
      </c>
      <c r="G64" s="191"/>
      <c r="H64" s="191"/>
      <c r="I64" s="191">
        <f>'01 2022052-002 Pol'!G51</f>
        <v>0</v>
      </c>
      <c r="J64" s="187" t="str">
        <f>IF(I98=0,"",I64/I98*100)</f>
        <v/>
      </c>
    </row>
    <row r="65" spans="1:10" ht="36.75" customHeight="1" x14ac:dyDescent="0.2">
      <c r="A65" s="176"/>
      <c r="B65" s="181" t="s">
        <v>81</v>
      </c>
      <c r="C65" s="182" t="s">
        <v>82</v>
      </c>
      <c r="D65" s="183"/>
      <c r="E65" s="183"/>
      <c r="F65" s="190" t="s">
        <v>24</v>
      </c>
      <c r="G65" s="191"/>
      <c r="H65" s="191"/>
      <c r="I65" s="191">
        <f>'01 2022052-002 Pol'!G60</f>
        <v>0</v>
      </c>
      <c r="J65" s="187" t="str">
        <f>IF(I98=0,"",I65/I98*100)</f>
        <v/>
      </c>
    </row>
    <row r="66" spans="1:10" ht="36.75" customHeight="1" x14ac:dyDescent="0.2">
      <c r="A66" s="176"/>
      <c r="B66" s="181" t="s">
        <v>83</v>
      </c>
      <c r="C66" s="182" t="s">
        <v>84</v>
      </c>
      <c r="D66" s="183"/>
      <c r="E66" s="183"/>
      <c r="F66" s="190" t="s">
        <v>24</v>
      </c>
      <c r="G66" s="191"/>
      <c r="H66" s="191"/>
      <c r="I66" s="191">
        <f>'01 2022052-002 Pol'!G99</f>
        <v>0</v>
      </c>
      <c r="J66" s="187" t="str">
        <f>IF(I98=0,"",I66/I98*100)</f>
        <v/>
      </c>
    </row>
    <row r="67" spans="1:10" ht="36.75" customHeight="1" x14ac:dyDescent="0.2">
      <c r="A67" s="176"/>
      <c r="B67" s="181" t="s">
        <v>85</v>
      </c>
      <c r="C67" s="182" t="s">
        <v>86</v>
      </c>
      <c r="D67" s="183"/>
      <c r="E67" s="183"/>
      <c r="F67" s="190" t="s">
        <v>24</v>
      </c>
      <c r="G67" s="191"/>
      <c r="H67" s="191"/>
      <c r="I67" s="191">
        <f>'01 2022052-002 Pol'!G106</f>
        <v>0</v>
      </c>
      <c r="J67" s="187" t="str">
        <f>IF(I98=0,"",I67/I98*100)</f>
        <v/>
      </c>
    </row>
    <row r="68" spans="1:10" ht="36.75" customHeight="1" x14ac:dyDescent="0.2">
      <c r="A68" s="176"/>
      <c r="B68" s="181" t="s">
        <v>87</v>
      </c>
      <c r="C68" s="182" t="s">
        <v>88</v>
      </c>
      <c r="D68" s="183"/>
      <c r="E68" s="183"/>
      <c r="F68" s="190" t="s">
        <v>24</v>
      </c>
      <c r="G68" s="191"/>
      <c r="H68" s="191"/>
      <c r="I68" s="191">
        <f>'01 2022052-002 Pol'!G113</f>
        <v>0</v>
      </c>
      <c r="J68" s="187" t="str">
        <f>IF(I98=0,"",I68/I98*100)</f>
        <v/>
      </c>
    </row>
    <row r="69" spans="1:10" ht="36.75" customHeight="1" x14ac:dyDescent="0.2">
      <c r="A69" s="176"/>
      <c r="B69" s="181" t="s">
        <v>89</v>
      </c>
      <c r="C69" s="182" t="s">
        <v>90</v>
      </c>
      <c r="D69" s="183"/>
      <c r="E69" s="183"/>
      <c r="F69" s="190" t="s">
        <v>24</v>
      </c>
      <c r="G69" s="191"/>
      <c r="H69" s="191"/>
      <c r="I69" s="191">
        <f>'01 2022052-004 Pol'!G44</f>
        <v>0</v>
      </c>
      <c r="J69" s="187" t="str">
        <f>IF(I98=0,"",I69/I98*100)</f>
        <v/>
      </c>
    </row>
    <row r="70" spans="1:10" ht="36.75" customHeight="1" x14ac:dyDescent="0.2">
      <c r="A70" s="176"/>
      <c r="B70" s="181" t="s">
        <v>91</v>
      </c>
      <c r="C70" s="182" t="s">
        <v>92</v>
      </c>
      <c r="D70" s="183"/>
      <c r="E70" s="183"/>
      <c r="F70" s="190" t="s">
        <v>24</v>
      </c>
      <c r="G70" s="191"/>
      <c r="H70" s="191"/>
      <c r="I70" s="191">
        <f>'01 2022052-001 Pol'!G8+'01 2022052-002 Pol'!G131</f>
        <v>0</v>
      </c>
      <c r="J70" s="187" t="str">
        <f>IF(I98=0,"",I70/I98*100)</f>
        <v/>
      </c>
    </row>
    <row r="71" spans="1:10" ht="36.75" customHeight="1" x14ac:dyDescent="0.2">
      <c r="A71" s="176"/>
      <c r="B71" s="181" t="s">
        <v>93</v>
      </c>
      <c r="C71" s="182" t="s">
        <v>94</v>
      </c>
      <c r="D71" s="183"/>
      <c r="E71" s="183"/>
      <c r="F71" s="190" t="s">
        <v>24</v>
      </c>
      <c r="G71" s="191"/>
      <c r="H71" s="191"/>
      <c r="I71" s="191">
        <f>'01 2022052-002 Pol'!G139</f>
        <v>0</v>
      </c>
      <c r="J71" s="187" t="str">
        <f>IF(I98=0,"",I71/I98*100)</f>
        <v/>
      </c>
    </row>
    <row r="72" spans="1:10" ht="36.75" customHeight="1" x14ac:dyDescent="0.2">
      <c r="A72" s="176"/>
      <c r="B72" s="181" t="s">
        <v>95</v>
      </c>
      <c r="C72" s="182" t="s">
        <v>96</v>
      </c>
      <c r="D72" s="183"/>
      <c r="E72" s="183"/>
      <c r="F72" s="190" t="s">
        <v>24</v>
      </c>
      <c r="G72" s="191"/>
      <c r="H72" s="191"/>
      <c r="I72" s="191">
        <f>'01 2022052-001 Pol'!G10</f>
        <v>0</v>
      </c>
      <c r="J72" s="187" t="str">
        <f>IF(I98=0,"",I72/I98*100)</f>
        <v/>
      </c>
    </row>
    <row r="73" spans="1:10" ht="36.75" customHeight="1" x14ac:dyDescent="0.2">
      <c r="A73" s="176"/>
      <c r="B73" s="181" t="s">
        <v>97</v>
      </c>
      <c r="C73" s="182" t="s">
        <v>98</v>
      </c>
      <c r="D73" s="183"/>
      <c r="E73" s="183"/>
      <c r="F73" s="190" t="s">
        <v>24</v>
      </c>
      <c r="G73" s="191"/>
      <c r="H73" s="191"/>
      <c r="I73" s="191">
        <f>'01 2022052-001 Pol'!G84+'01 2022052-002 Pol'!G147</f>
        <v>0</v>
      </c>
      <c r="J73" s="187" t="str">
        <f>IF(I98=0,"",I73/I98*100)</f>
        <v/>
      </c>
    </row>
    <row r="74" spans="1:10" ht="36.75" customHeight="1" x14ac:dyDescent="0.2">
      <c r="A74" s="176"/>
      <c r="B74" s="181" t="s">
        <v>99</v>
      </c>
      <c r="C74" s="182" t="s">
        <v>100</v>
      </c>
      <c r="D74" s="183"/>
      <c r="E74" s="183"/>
      <c r="F74" s="190" t="s">
        <v>25</v>
      </c>
      <c r="G74" s="191"/>
      <c r="H74" s="191"/>
      <c r="I74" s="191">
        <f>'01 2022052-002 Pol'!G150</f>
        <v>0</v>
      </c>
      <c r="J74" s="187" t="str">
        <f>IF(I98=0,"",I74/I98*100)</f>
        <v/>
      </c>
    </row>
    <row r="75" spans="1:10" ht="36.75" customHeight="1" x14ac:dyDescent="0.2">
      <c r="A75" s="176"/>
      <c r="B75" s="181" t="s">
        <v>101</v>
      </c>
      <c r="C75" s="182" t="s">
        <v>102</v>
      </c>
      <c r="D75" s="183"/>
      <c r="E75" s="183"/>
      <c r="F75" s="190" t="s">
        <v>25</v>
      </c>
      <c r="G75" s="191"/>
      <c r="H75" s="191"/>
      <c r="I75" s="191">
        <f>'01 2022052-003 Pol'!G157+'01 2022052-004 Pol'!G35</f>
        <v>0</v>
      </c>
      <c r="J75" s="187" t="str">
        <f>IF(I98=0,"",I75/I98*100)</f>
        <v/>
      </c>
    </row>
    <row r="76" spans="1:10" ht="36.75" customHeight="1" x14ac:dyDescent="0.2">
      <c r="A76" s="176"/>
      <c r="B76" s="181" t="s">
        <v>103</v>
      </c>
      <c r="C76" s="182" t="s">
        <v>104</v>
      </c>
      <c r="D76" s="183"/>
      <c r="E76" s="183"/>
      <c r="F76" s="190" t="s">
        <v>25</v>
      </c>
      <c r="G76" s="191"/>
      <c r="H76" s="191"/>
      <c r="I76" s="191">
        <f>'01 2022052-003 Pol'!G8</f>
        <v>0</v>
      </c>
      <c r="J76" s="187" t="str">
        <f>IF(I98=0,"",I76/I98*100)</f>
        <v/>
      </c>
    </row>
    <row r="77" spans="1:10" ht="36.75" customHeight="1" x14ac:dyDescent="0.2">
      <c r="A77" s="176"/>
      <c r="B77" s="181" t="s">
        <v>105</v>
      </c>
      <c r="C77" s="182" t="s">
        <v>106</v>
      </c>
      <c r="D77" s="183"/>
      <c r="E77" s="183"/>
      <c r="F77" s="190" t="s">
        <v>25</v>
      </c>
      <c r="G77" s="191"/>
      <c r="H77" s="191"/>
      <c r="I77" s="191">
        <f>'01 2022052-003 Pol'!G36</f>
        <v>0</v>
      </c>
      <c r="J77" s="187" t="str">
        <f>IF(I98=0,"",I77/I98*100)</f>
        <v/>
      </c>
    </row>
    <row r="78" spans="1:10" ht="36.75" customHeight="1" x14ac:dyDescent="0.2">
      <c r="A78" s="176"/>
      <c r="B78" s="181" t="s">
        <v>107</v>
      </c>
      <c r="C78" s="182" t="s">
        <v>108</v>
      </c>
      <c r="D78" s="183"/>
      <c r="E78" s="183"/>
      <c r="F78" s="190" t="s">
        <v>25</v>
      </c>
      <c r="G78" s="191"/>
      <c r="H78" s="191"/>
      <c r="I78" s="191">
        <f>'01 2022052-003 Pol'!G82</f>
        <v>0</v>
      </c>
      <c r="J78" s="187" t="str">
        <f>IF(I98=0,"",I78/I98*100)</f>
        <v/>
      </c>
    </row>
    <row r="79" spans="1:10" ht="36.75" customHeight="1" x14ac:dyDescent="0.2">
      <c r="A79" s="176"/>
      <c r="B79" s="181" t="s">
        <v>109</v>
      </c>
      <c r="C79" s="182" t="s">
        <v>110</v>
      </c>
      <c r="D79" s="183"/>
      <c r="E79" s="183"/>
      <c r="F79" s="190" t="s">
        <v>25</v>
      </c>
      <c r="G79" s="191"/>
      <c r="H79" s="191"/>
      <c r="I79" s="191">
        <f>'01 2022052-004 Pol'!G8</f>
        <v>0</v>
      </c>
      <c r="J79" s="187" t="str">
        <f>IF(I98=0,"",I79/I98*100)</f>
        <v/>
      </c>
    </row>
    <row r="80" spans="1:10" ht="36.75" customHeight="1" x14ac:dyDescent="0.2">
      <c r="A80" s="176"/>
      <c r="B80" s="181" t="s">
        <v>111</v>
      </c>
      <c r="C80" s="182" t="s">
        <v>112</v>
      </c>
      <c r="D80" s="183"/>
      <c r="E80" s="183"/>
      <c r="F80" s="190" t="s">
        <v>25</v>
      </c>
      <c r="G80" s="191"/>
      <c r="H80" s="191"/>
      <c r="I80" s="191">
        <f>'01 2022052-004 Pol'!G15</f>
        <v>0</v>
      </c>
      <c r="J80" s="187" t="str">
        <f>IF(I98=0,"",I80/I98*100)</f>
        <v/>
      </c>
    </row>
    <row r="81" spans="1:10" ht="36.75" customHeight="1" x14ac:dyDescent="0.2">
      <c r="A81" s="176"/>
      <c r="B81" s="181" t="s">
        <v>113</v>
      </c>
      <c r="C81" s="182" t="s">
        <v>114</v>
      </c>
      <c r="D81" s="183"/>
      <c r="E81" s="183"/>
      <c r="F81" s="190" t="s">
        <v>25</v>
      </c>
      <c r="G81" s="191"/>
      <c r="H81" s="191"/>
      <c r="I81" s="191">
        <f>'01 2022052-004 Pol'!G23</f>
        <v>0</v>
      </c>
      <c r="J81" s="187" t="str">
        <f>IF(I98=0,"",I81/I98*100)</f>
        <v/>
      </c>
    </row>
    <row r="82" spans="1:10" ht="36.75" customHeight="1" x14ac:dyDescent="0.2">
      <c r="A82" s="176"/>
      <c r="B82" s="181" t="s">
        <v>115</v>
      </c>
      <c r="C82" s="182" t="s">
        <v>116</v>
      </c>
      <c r="D82" s="183"/>
      <c r="E82" s="183"/>
      <c r="F82" s="190" t="s">
        <v>25</v>
      </c>
      <c r="G82" s="191"/>
      <c r="H82" s="191"/>
      <c r="I82" s="191">
        <f>'01 2022052-002 Pol'!G181</f>
        <v>0</v>
      </c>
      <c r="J82" s="187" t="str">
        <f>IF(I98=0,"",I82/I98*100)</f>
        <v/>
      </c>
    </row>
    <row r="83" spans="1:10" ht="36.75" customHeight="1" x14ac:dyDescent="0.2">
      <c r="A83" s="176"/>
      <c r="B83" s="181" t="s">
        <v>117</v>
      </c>
      <c r="C83" s="182" t="s">
        <v>118</v>
      </c>
      <c r="D83" s="183"/>
      <c r="E83" s="183"/>
      <c r="F83" s="190" t="s">
        <v>25</v>
      </c>
      <c r="G83" s="191"/>
      <c r="H83" s="191"/>
      <c r="I83" s="191">
        <f>'01 2022052-003 Pol'!G148+'01 2022052-004 Pol'!G31</f>
        <v>0</v>
      </c>
      <c r="J83" s="187" t="str">
        <f>IF(I98=0,"",I83/I98*100)</f>
        <v/>
      </c>
    </row>
    <row r="84" spans="1:10" ht="36.75" customHeight="1" x14ac:dyDescent="0.2">
      <c r="A84" s="176"/>
      <c r="B84" s="181" t="s">
        <v>119</v>
      </c>
      <c r="C84" s="182" t="s">
        <v>120</v>
      </c>
      <c r="D84" s="183"/>
      <c r="E84" s="183"/>
      <c r="F84" s="190" t="s">
        <v>25</v>
      </c>
      <c r="G84" s="191"/>
      <c r="H84" s="191"/>
      <c r="I84" s="191">
        <f>'01 2022052-002 Pol'!G191</f>
        <v>0</v>
      </c>
      <c r="J84" s="187" t="str">
        <f>IF(I98=0,"",I84/I98*100)</f>
        <v/>
      </c>
    </row>
    <row r="85" spans="1:10" ht="36.75" customHeight="1" x14ac:dyDescent="0.2">
      <c r="A85" s="176"/>
      <c r="B85" s="181" t="s">
        <v>121</v>
      </c>
      <c r="C85" s="182" t="s">
        <v>122</v>
      </c>
      <c r="D85" s="183"/>
      <c r="E85" s="183"/>
      <c r="F85" s="190" t="s">
        <v>25</v>
      </c>
      <c r="G85" s="191"/>
      <c r="H85" s="191"/>
      <c r="I85" s="191">
        <f>'01 2022052-001 Pol'!G87+'01 2022052-002 Pol'!G199</f>
        <v>0</v>
      </c>
      <c r="J85" s="187" t="str">
        <f>IF(I98=0,"",I85/I98*100)</f>
        <v/>
      </c>
    </row>
    <row r="86" spans="1:10" ht="36.75" customHeight="1" x14ac:dyDescent="0.2">
      <c r="A86" s="176"/>
      <c r="B86" s="181" t="s">
        <v>123</v>
      </c>
      <c r="C86" s="182" t="s">
        <v>124</v>
      </c>
      <c r="D86" s="183"/>
      <c r="E86" s="183"/>
      <c r="F86" s="190" t="s">
        <v>25</v>
      </c>
      <c r="G86" s="191"/>
      <c r="H86" s="191"/>
      <c r="I86" s="191">
        <f>'01 2022052-002 Pol'!G208</f>
        <v>0</v>
      </c>
      <c r="J86" s="187" t="str">
        <f>IF(I98=0,"",I86/I98*100)</f>
        <v/>
      </c>
    </row>
    <row r="87" spans="1:10" ht="36.75" customHeight="1" x14ac:dyDescent="0.2">
      <c r="A87" s="176"/>
      <c r="B87" s="181" t="s">
        <v>125</v>
      </c>
      <c r="C87" s="182" t="s">
        <v>126</v>
      </c>
      <c r="D87" s="183"/>
      <c r="E87" s="183"/>
      <c r="F87" s="190" t="s">
        <v>25</v>
      </c>
      <c r="G87" s="191"/>
      <c r="H87" s="191"/>
      <c r="I87" s="191">
        <f>'01 2022052-002 Pol'!G236+'01 2022052-003 Pol'!G152+'01 2022052-004 Pol'!G39</f>
        <v>0</v>
      </c>
      <c r="J87" s="187" t="str">
        <f>IF(I98=0,"",I87/I98*100)</f>
        <v/>
      </c>
    </row>
    <row r="88" spans="1:10" ht="36.75" customHeight="1" x14ac:dyDescent="0.2">
      <c r="A88" s="176"/>
      <c r="B88" s="181" t="s">
        <v>127</v>
      </c>
      <c r="C88" s="182" t="s">
        <v>128</v>
      </c>
      <c r="D88" s="183"/>
      <c r="E88" s="183"/>
      <c r="F88" s="190" t="s">
        <v>25</v>
      </c>
      <c r="G88" s="191"/>
      <c r="H88" s="191"/>
      <c r="I88" s="191">
        <f>'01 2022052-002 Pol'!G241</f>
        <v>0</v>
      </c>
      <c r="J88" s="187" t="str">
        <f>IF(I98=0,"",I88/I98*100)</f>
        <v/>
      </c>
    </row>
    <row r="89" spans="1:10" ht="36.75" customHeight="1" x14ac:dyDescent="0.2">
      <c r="A89" s="176"/>
      <c r="B89" s="181" t="s">
        <v>129</v>
      </c>
      <c r="C89" s="182" t="s">
        <v>130</v>
      </c>
      <c r="D89" s="183"/>
      <c r="E89" s="183"/>
      <c r="F89" s="190" t="s">
        <v>26</v>
      </c>
      <c r="G89" s="191"/>
      <c r="H89" s="191"/>
      <c r="I89" s="191">
        <f>'01 2022052-005 Pol'!G8</f>
        <v>0</v>
      </c>
      <c r="J89" s="187" t="str">
        <f>IF(I98=0,"",I89/I98*100)</f>
        <v/>
      </c>
    </row>
    <row r="90" spans="1:10" ht="36.75" customHeight="1" x14ac:dyDescent="0.2">
      <c r="A90" s="176"/>
      <c r="B90" s="181" t="s">
        <v>131</v>
      </c>
      <c r="C90" s="182" t="s">
        <v>132</v>
      </c>
      <c r="D90" s="183"/>
      <c r="E90" s="183"/>
      <c r="F90" s="190" t="s">
        <v>26</v>
      </c>
      <c r="G90" s="191"/>
      <c r="H90" s="191"/>
      <c r="I90" s="191">
        <f>'01 2022052-005 Pol'!G12</f>
        <v>0</v>
      </c>
      <c r="J90" s="187" t="str">
        <f>IF(I98=0,"",I90/I98*100)</f>
        <v/>
      </c>
    </row>
    <row r="91" spans="1:10" ht="36.75" customHeight="1" x14ac:dyDescent="0.2">
      <c r="A91" s="176"/>
      <c r="B91" s="181" t="s">
        <v>133</v>
      </c>
      <c r="C91" s="182" t="s">
        <v>134</v>
      </c>
      <c r="D91" s="183"/>
      <c r="E91" s="183"/>
      <c r="F91" s="190" t="s">
        <v>26</v>
      </c>
      <c r="G91" s="191"/>
      <c r="H91" s="191"/>
      <c r="I91" s="191">
        <f>'01 2022052-005 Pol'!G24</f>
        <v>0</v>
      </c>
      <c r="J91" s="187" t="str">
        <f>IF(I98=0,"",I91/I98*100)</f>
        <v/>
      </c>
    </row>
    <row r="92" spans="1:10" ht="36.75" customHeight="1" x14ac:dyDescent="0.2">
      <c r="A92" s="176"/>
      <c r="B92" s="181" t="s">
        <v>135</v>
      </c>
      <c r="C92" s="182" t="s">
        <v>136</v>
      </c>
      <c r="D92" s="183"/>
      <c r="E92" s="183"/>
      <c r="F92" s="190" t="s">
        <v>26</v>
      </c>
      <c r="G92" s="191"/>
      <c r="H92" s="191"/>
      <c r="I92" s="191">
        <f>'01 2022052-005 Pol'!G34</f>
        <v>0</v>
      </c>
      <c r="J92" s="187" t="str">
        <f>IF(I98=0,"",I92/I98*100)</f>
        <v/>
      </c>
    </row>
    <row r="93" spans="1:10" ht="36.75" customHeight="1" x14ac:dyDescent="0.2">
      <c r="A93" s="176"/>
      <c r="B93" s="181" t="s">
        <v>137</v>
      </c>
      <c r="C93" s="182" t="s">
        <v>138</v>
      </c>
      <c r="D93" s="183"/>
      <c r="E93" s="183"/>
      <c r="F93" s="190" t="s">
        <v>26</v>
      </c>
      <c r="G93" s="191"/>
      <c r="H93" s="191"/>
      <c r="I93" s="191">
        <f>'01 2022052-005 Pol'!G38</f>
        <v>0</v>
      </c>
      <c r="J93" s="187" t="str">
        <f>IF(I98=0,"",I93/I98*100)</f>
        <v/>
      </c>
    </row>
    <row r="94" spans="1:10" ht="36.75" customHeight="1" x14ac:dyDescent="0.2">
      <c r="A94" s="176"/>
      <c r="B94" s="181" t="s">
        <v>139</v>
      </c>
      <c r="C94" s="182" t="s">
        <v>140</v>
      </c>
      <c r="D94" s="183"/>
      <c r="E94" s="183"/>
      <c r="F94" s="190" t="s">
        <v>26</v>
      </c>
      <c r="G94" s="191"/>
      <c r="H94" s="191"/>
      <c r="I94" s="191">
        <f>'01 2022052-006 Pol'!G8</f>
        <v>0</v>
      </c>
      <c r="J94" s="187" t="str">
        <f>IF(I98=0,"",I94/I98*100)</f>
        <v/>
      </c>
    </row>
    <row r="95" spans="1:10" ht="36.75" customHeight="1" x14ac:dyDescent="0.2">
      <c r="A95" s="176"/>
      <c r="B95" s="181" t="s">
        <v>141</v>
      </c>
      <c r="C95" s="182" t="s">
        <v>142</v>
      </c>
      <c r="D95" s="183"/>
      <c r="E95" s="183"/>
      <c r="F95" s="190" t="s">
        <v>26</v>
      </c>
      <c r="G95" s="191"/>
      <c r="H95" s="191"/>
      <c r="I95" s="191">
        <f>'01 2022052-005 Pol'!G112+'01 2022052-006 Pol'!G21</f>
        <v>0</v>
      </c>
      <c r="J95" s="187" t="str">
        <f>IF(I98=0,"",I95/I98*100)</f>
        <v/>
      </c>
    </row>
    <row r="96" spans="1:10" ht="36.75" customHeight="1" x14ac:dyDescent="0.2">
      <c r="A96" s="176"/>
      <c r="B96" s="181" t="s">
        <v>143</v>
      </c>
      <c r="C96" s="182" t="s">
        <v>144</v>
      </c>
      <c r="D96" s="183"/>
      <c r="E96" s="183"/>
      <c r="F96" s="190" t="s">
        <v>145</v>
      </c>
      <c r="G96" s="191"/>
      <c r="H96" s="191"/>
      <c r="I96" s="191">
        <f>'01 2022052-001 Pol'!G94+'01 2022052-003 Pol'!G155</f>
        <v>0</v>
      </c>
      <c r="J96" s="187" t="str">
        <f>IF(I98=0,"",I96/I98*100)</f>
        <v/>
      </c>
    </row>
    <row r="97" spans="1:10" ht="36.75" customHeight="1" x14ac:dyDescent="0.2">
      <c r="A97" s="176"/>
      <c r="B97" s="181" t="s">
        <v>146</v>
      </c>
      <c r="C97" s="182" t="s">
        <v>28</v>
      </c>
      <c r="D97" s="183"/>
      <c r="E97" s="183"/>
      <c r="F97" s="190" t="s">
        <v>146</v>
      </c>
      <c r="G97" s="191"/>
      <c r="H97" s="191"/>
      <c r="I97" s="191">
        <f>'01 2022052-001 Pol'!G104+'01 2022052-002 Pol'!G261</f>
        <v>0</v>
      </c>
      <c r="J97" s="187" t="str">
        <f>IF(I98=0,"",I97/I98*100)</f>
        <v/>
      </c>
    </row>
    <row r="98" spans="1:10" ht="25.5" customHeight="1" x14ac:dyDescent="0.2">
      <c r="A98" s="177"/>
      <c r="B98" s="184" t="s">
        <v>1</v>
      </c>
      <c r="C98" s="185"/>
      <c r="D98" s="186"/>
      <c r="E98" s="186"/>
      <c r="F98" s="192"/>
      <c r="G98" s="193"/>
      <c r="H98" s="193"/>
      <c r="I98" s="193">
        <f>SUM(I63:I97)</f>
        <v>0</v>
      </c>
      <c r="J98" s="188">
        <f>SUM(J63:J97)</f>
        <v>0</v>
      </c>
    </row>
    <row r="99" spans="1:10" x14ac:dyDescent="0.2">
      <c r="F99" s="133"/>
      <c r="G99" s="133"/>
      <c r="H99" s="133"/>
      <c r="I99" s="133"/>
      <c r="J99" s="189"/>
    </row>
    <row r="100" spans="1:10" x14ac:dyDescent="0.2">
      <c r="F100" s="133"/>
      <c r="G100" s="133"/>
      <c r="H100" s="133"/>
      <c r="I100" s="133"/>
      <c r="J100" s="189"/>
    </row>
    <row r="101" spans="1:10" x14ac:dyDescent="0.2">
      <c r="F101" s="133"/>
      <c r="G101" s="133"/>
      <c r="H101" s="133"/>
      <c r="I101" s="133"/>
      <c r="J101" s="189"/>
    </row>
  </sheetData>
  <sheetProtection password="CA14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CA14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148</v>
      </c>
      <c r="B1" s="195"/>
      <c r="C1" s="195"/>
      <c r="D1" s="195"/>
      <c r="E1" s="195"/>
      <c r="F1" s="195"/>
      <c r="G1" s="195"/>
      <c r="AG1" t="s">
        <v>149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150</v>
      </c>
      <c r="AG3" t="s">
        <v>151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152</v>
      </c>
    </row>
    <row r="5" spans="1:60" x14ac:dyDescent="0.2">
      <c r="D5" s="10"/>
    </row>
    <row r="6" spans="1:60" ht="38.25" x14ac:dyDescent="0.2">
      <c r="A6" s="206" t="s">
        <v>153</v>
      </c>
      <c r="B6" s="208" t="s">
        <v>154</v>
      </c>
      <c r="C6" s="208" t="s">
        <v>155</v>
      </c>
      <c r="D6" s="207" t="s">
        <v>156</v>
      </c>
      <c r="E6" s="206" t="s">
        <v>157</v>
      </c>
      <c r="F6" s="205" t="s">
        <v>158</v>
      </c>
      <c r="G6" s="206" t="s">
        <v>29</v>
      </c>
      <c r="H6" s="209" t="s">
        <v>30</v>
      </c>
      <c r="I6" s="209" t="s">
        <v>159</v>
      </c>
      <c r="J6" s="209" t="s">
        <v>31</v>
      </c>
      <c r="K6" s="209" t="s">
        <v>160</v>
      </c>
      <c r="L6" s="209" t="s">
        <v>161</v>
      </c>
      <c r="M6" s="209" t="s">
        <v>162</v>
      </c>
      <c r="N6" s="209" t="s">
        <v>163</v>
      </c>
      <c r="O6" s="209" t="s">
        <v>164</v>
      </c>
      <c r="P6" s="209" t="s">
        <v>165</v>
      </c>
      <c r="Q6" s="209" t="s">
        <v>166</v>
      </c>
      <c r="R6" s="209" t="s">
        <v>167</v>
      </c>
      <c r="S6" s="209" t="s">
        <v>168</v>
      </c>
      <c r="T6" s="209" t="s">
        <v>169</v>
      </c>
      <c r="U6" s="209" t="s">
        <v>170</v>
      </c>
      <c r="V6" s="209" t="s">
        <v>171</v>
      </c>
      <c r="W6" s="209" t="s">
        <v>172</v>
      </c>
      <c r="X6" s="209" t="s">
        <v>173</v>
      </c>
      <c r="Y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175</v>
      </c>
      <c r="B8" s="227" t="s">
        <v>91</v>
      </c>
      <c r="C8" s="250" t="s">
        <v>92</v>
      </c>
      <c r="D8" s="228"/>
      <c r="E8" s="229"/>
      <c r="F8" s="230"/>
      <c r="G8" s="230">
        <f>SUMIF(AG9:AG9,"&lt;&gt;NOR",G9:G9)</f>
        <v>0</v>
      </c>
      <c r="H8" s="230"/>
      <c r="I8" s="230">
        <f>SUM(I9:I9)</f>
        <v>0</v>
      </c>
      <c r="J8" s="230"/>
      <c r="K8" s="230">
        <f>SUM(K9:K9)</f>
        <v>0</v>
      </c>
      <c r="L8" s="230"/>
      <c r="M8" s="230">
        <f>SUM(M9:M9)</f>
        <v>0</v>
      </c>
      <c r="N8" s="229"/>
      <c r="O8" s="229">
        <f>SUM(O9:O9)</f>
        <v>0.08</v>
      </c>
      <c r="P8" s="229"/>
      <c r="Q8" s="229">
        <f>SUM(Q9:Q9)</f>
        <v>0</v>
      </c>
      <c r="R8" s="230"/>
      <c r="S8" s="230"/>
      <c r="T8" s="231"/>
      <c r="U8" s="225"/>
      <c r="V8" s="225">
        <f>SUM(V9:V9)</f>
        <v>12.39</v>
      </c>
      <c r="W8" s="225"/>
      <c r="X8" s="225"/>
      <c r="Y8" s="225"/>
      <c r="AG8" t="s">
        <v>176</v>
      </c>
    </row>
    <row r="9" spans="1:60" outlineLevel="1" x14ac:dyDescent="0.2">
      <c r="A9" s="240">
        <v>1</v>
      </c>
      <c r="B9" s="241" t="s">
        <v>177</v>
      </c>
      <c r="C9" s="251" t="s">
        <v>178</v>
      </c>
      <c r="D9" s="242" t="s">
        <v>179</v>
      </c>
      <c r="E9" s="243">
        <v>70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1.2099999999999999E-3</v>
      </c>
      <c r="O9" s="243">
        <f>ROUND(E9*N9,2)</f>
        <v>0.08</v>
      </c>
      <c r="P9" s="243">
        <v>0</v>
      </c>
      <c r="Q9" s="243">
        <f>ROUND(E9*P9,2)</f>
        <v>0</v>
      </c>
      <c r="R9" s="245" t="s">
        <v>180</v>
      </c>
      <c r="S9" s="245" t="s">
        <v>181</v>
      </c>
      <c r="T9" s="246" t="s">
        <v>181</v>
      </c>
      <c r="U9" s="221">
        <v>0.17699999999999999</v>
      </c>
      <c r="V9" s="221">
        <f>ROUND(E9*U9,2)</f>
        <v>12.39</v>
      </c>
      <c r="W9" s="221"/>
      <c r="X9" s="221" t="s">
        <v>182</v>
      </c>
      <c r="Y9" s="221" t="s">
        <v>183</v>
      </c>
      <c r="Z9" s="210"/>
      <c r="AA9" s="210"/>
      <c r="AB9" s="210"/>
      <c r="AC9" s="210"/>
      <c r="AD9" s="210"/>
      <c r="AE9" s="210"/>
      <c r="AF9" s="210"/>
      <c r="AG9" s="210" t="s">
        <v>184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226" t="s">
        <v>175</v>
      </c>
      <c r="B10" s="227" t="s">
        <v>95</v>
      </c>
      <c r="C10" s="250" t="s">
        <v>96</v>
      </c>
      <c r="D10" s="228"/>
      <c r="E10" s="229"/>
      <c r="F10" s="230"/>
      <c r="G10" s="230">
        <f>SUMIF(AG11:AG83,"&lt;&gt;NOR",G11:G83)</f>
        <v>0</v>
      </c>
      <c r="H10" s="230"/>
      <c r="I10" s="230">
        <f>SUM(I11:I83)</f>
        <v>0</v>
      </c>
      <c r="J10" s="230"/>
      <c r="K10" s="230">
        <f>SUM(K11:K83)</f>
        <v>0</v>
      </c>
      <c r="L10" s="230"/>
      <c r="M10" s="230">
        <f>SUM(M11:M83)</f>
        <v>0</v>
      </c>
      <c r="N10" s="229"/>
      <c r="O10" s="229">
        <f>SUM(O11:O83)</f>
        <v>0.08</v>
      </c>
      <c r="P10" s="229"/>
      <c r="Q10" s="229">
        <f>SUM(Q11:Q83)</f>
        <v>62.910000000000004</v>
      </c>
      <c r="R10" s="230"/>
      <c r="S10" s="230"/>
      <c r="T10" s="231"/>
      <c r="U10" s="225"/>
      <c r="V10" s="225">
        <f>SUM(V11:V83)</f>
        <v>355.71</v>
      </c>
      <c r="W10" s="225"/>
      <c r="X10" s="225"/>
      <c r="Y10" s="225"/>
      <c r="AG10" t="s">
        <v>176</v>
      </c>
    </row>
    <row r="11" spans="1:60" outlineLevel="1" x14ac:dyDescent="0.2">
      <c r="A11" s="233">
        <v>2</v>
      </c>
      <c r="B11" s="234" t="s">
        <v>185</v>
      </c>
      <c r="C11" s="252" t="s">
        <v>186</v>
      </c>
      <c r="D11" s="235" t="s">
        <v>179</v>
      </c>
      <c r="E11" s="236">
        <v>49.136519999999997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6.7000000000000002E-4</v>
      </c>
      <c r="O11" s="236">
        <f>ROUND(E11*N11,2)</f>
        <v>0.03</v>
      </c>
      <c r="P11" s="236">
        <v>0.154</v>
      </c>
      <c r="Q11" s="236">
        <f>ROUND(E11*P11,2)</f>
        <v>7.57</v>
      </c>
      <c r="R11" s="238" t="s">
        <v>187</v>
      </c>
      <c r="S11" s="238" t="s">
        <v>181</v>
      </c>
      <c r="T11" s="239" t="s">
        <v>181</v>
      </c>
      <c r="U11" s="221">
        <v>0.21</v>
      </c>
      <c r="V11" s="221">
        <f>ROUND(E11*U11,2)</f>
        <v>10.32</v>
      </c>
      <c r="W11" s="221"/>
      <c r="X11" s="221" t="s">
        <v>182</v>
      </c>
      <c r="Y11" s="221" t="s">
        <v>183</v>
      </c>
      <c r="Z11" s="210"/>
      <c r="AA11" s="210"/>
      <c r="AB11" s="210"/>
      <c r="AC11" s="210"/>
      <c r="AD11" s="210"/>
      <c r="AE11" s="210"/>
      <c r="AF11" s="210"/>
      <c r="AG11" s="210" t="s">
        <v>184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2" x14ac:dyDescent="0.2">
      <c r="A12" s="217"/>
      <c r="B12" s="218"/>
      <c r="C12" s="253" t="s">
        <v>188</v>
      </c>
      <c r="D12" s="248"/>
      <c r="E12" s="248"/>
      <c r="F12" s="248"/>
      <c r="G12" s="248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189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7" t="str">
        <f>C12</f>
        <v>nebo vybourání otvorů průřezové plochy přes 4 m2 v příčkách, včetně pomocného lešení o výšce podlahy do 1900 mm a pro zatížení do 1,5 kPa  (150 kg/m2),</v>
      </c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4" t="s">
        <v>190</v>
      </c>
      <c r="D13" s="223"/>
      <c r="E13" s="224">
        <v>5.2859999999999996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191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4" t="s">
        <v>192</v>
      </c>
      <c r="D14" s="223"/>
      <c r="E14" s="224">
        <v>2.8836499999999998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191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4" t="s">
        <v>193</v>
      </c>
      <c r="D15" s="223"/>
      <c r="E15" s="224">
        <v>40.966880000000003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191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3">
        <v>3</v>
      </c>
      <c r="B16" s="234" t="s">
        <v>194</v>
      </c>
      <c r="C16" s="252" t="s">
        <v>195</v>
      </c>
      <c r="D16" s="235" t="s">
        <v>196</v>
      </c>
      <c r="E16" s="236">
        <v>5.0287499999999996</v>
      </c>
      <c r="F16" s="237"/>
      <c r="G16" s="238">
        <f>ROUND(E16*F16,2)</f>
        <v>0</v>
      </c>
      <c r="H16" s="237"/>
      <c r="I16" s="238">
        <f>ROUND(E16*H16,2)</f>
        <v>0</v>
      </c>
      <c r="J16" s="237"/>
      <c r="K16" s="238">
        <f>ROUND(E16*J16,2)</f>
        <v>0</v>
      </c>
      <c r="L16" s="238">
        <v>21</v>
      </c>
      <c r="M16" s="238">
        <f>G16*(1+L16/100)</f>
        <v>0</v>
      </c>
      <c r="N16" s="236">
        <v>1.1000000000000001E-3</v>
      </c>
      <c r="O16" s="236">
        <f>ROUND(E16*N16,2)</f>
        <v>0.01</v>
      </c>
      <c r="P16" s="236">
        <v>1.175</v>
      </c>
      <c r="Q16" s="236">
        <f>ROUND(E16*P16,2)</f>
        <v>5.91</v>
      </c>
      <c r="R16" s="238" t="s">
        <v>187</v>
      </c>
      <c r="S16" s="238" t="s">
        <v>181</v>
      </c>
      <c r="T16" s="239" t="s">
        <v>181</v>
      </c>
      <c r="U16" s="221">
        <v>1.2829999999999999</v>
      </c>
      <c r="V16" s="221">
        <f>ROUND(E16*U16,2)</f>
        <v>6.45</v>
      </c>
      <c r="W16" s="221"/>
      <c r="X16" s="221" t="s">
        <v>182</v>
      </c>
      <c r="Y16" s="221" t="s">
        <v>183</v>
      </c>
      <c r="Z16" s="210"/>
      <c r="AA16" s="210"/>
      <c r="AB16" s="210"/>
      <c r="AC16" s="210"/>
      <c r="AD16" s="210"/>
      <c r="AE16" s="210"/>
      <c r="AF16" s="210"/>
      <c r="AG16" s="210" t="s">
        <v>184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17"/>
      <c r="B17" s="218"/>
      <c r="C17" s="253" t="s">
        <v>197</v>
      </c>
      <c r="D17" s="248"/>
      <c r="E17" s="248"/>
      <c r="F17" s="248"/>
      <c r="G17" s="248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189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7" t="str">
        <f>C17</f>
        <v>nebo vybourání otvorů průřezové plochy přes 4 m2 ve zdivu nadzákladovém, včetně pomocného lešení o výšce podlahy do 1900 mm a pro zatížení do 1,5 kPa  (150 kg/m2)</v>
      </c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4" t="s">
        <v>198</v>
      </c>
      <c r="D18" s="223"/>
      <c r="E18" s="224">
        <v>0.54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191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54" t="s">
        <v>199</v>
      </c>
      <c r="D19" s="223"/>
      <c r="E19" s="224">
        <v>0.23624999999999999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191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4" t="s">
        <v>200</v>
      </c>
      <c r="D20" s="223"/>
      <c r="E20" s="224">
        <v>0.75600000000000001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191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4" t="s">
        <v>201</v>
      </c>
      <c r="D21" s="223"/>
      <c r="E21" s="224">
        <v>2.7404999999999999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191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4" t="s">
        <v>202</v>
      </c>
      <c r="D22" s="223"/>
      <c r="E22" s="224">
        <v>0.75600000000000001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191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3">
        <v>4</v>
      </c>
      <c r="B23" s="234" t="s">
        <v>203</v>
      </c>
      <c r="C23" s="252" t="s">
        <v>204</v>
      </c>
      <c r="D23" s="235" t="s">
        <v>196</v>
      </c>
      <c r="E23" s="236">
        <v>0.112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1.47E-3</v>
      </c>
      <c r="O23" s="236">
        <f>ROUND(E23*N23,2)</f>
        <v>0</v>
      </c>
      <c r="P23" s="236">
        <v>2.2000000000000002</v>
      </c>
      <c r="Q23" s="236">
        <f>ROUND(E23*P23,2)</f>
        <v>0.25</v>
      </c>
      <c r="R23" s="238" t="s">
        <v>187</v>
      </c>
      <c r="S23" s="238" t="s">
        <v>181</v>
      </c>
      <c r="T23" s="239" t="s">
        <v>181</v>
      </c>
      <c r="U23" s="221">
        <v>4.9960000000000004</v>
      </c>
      <c r="V23" s="221">
        <f>ROUND(E23*U23,2)</f>
        <v>0.56000000000000005</v>
      </c>
      <c r="W23" s="221"/>
      <c r="X23" s="221" t="s">
        <v>182</v>
      </c>
      <c r="Y23" s="221" t="s">
        <v>183</v>
      </c>
      <c r="Z23" s="210"/>
      <c r="AA23" s="210"/>
      <c r="AB23" s="210"/>
      <c r="AC23" s="210"/>
      <c r="AD23" s="210"/>
      <c r="AE23" s="210"/>
      <c r="AF23" s="210"/>
      <c r="AG23" s="210" t="s">
        <v>184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2" x14ac:dyDescent="0.2">
      <c r="A24" s="217"/>
      <c r="B24" s="218"/>
      <c r="C24" s="253" t="s">
        <v>205</v>
      </c>
      <c r="D24" s="248"/>
      <c r="E24" s="248"/>
      <c r="F24" s="248"/>
      <c r="G24" s="248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189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7" t="str">
        <f>C24</f>
        <v>nebo vybourání otvorů průřezové plochy přes 4 m2 ve zdivu z betonu prostého, včetně pomocného lešení o výšce podlahy do 1900 mm a pro zatížení do 1,5 kPa  (150 kg/m2),</v>
      </c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4" t="s">
        <v>206</v>
      </c>
      <c r="D25" s="223"/>
      <c r="E25" s="224">
        <v>0.112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191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3">
        <v>5</v>
      </c>
      <c r="B26" s="234" t="s">
        <v>207</v>
      </c>
      <c r="C26" s="252" t="s">
        <v>208</v>
      </c>
      <c r="D26" s="235" t="s">
        <v>179</v>
      </c>
      <c r="E26" s="236">
        <v>15.78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6">
        <v>6.7000000000000002E-4</v>
      </c>
      <c r="O26" s="236">
        <f>ROUND(E26*N26,2)</f>
        <v>0.01</v>
      </c>
      <c r="P26" s="236">
        <v>8.2000000000000003E-2</v>
      </c>
      <c r="Q26" s="236">
        <f>ROUND(E26*P26,2)</f>
        <v>1.29</v>
      </c>
      <c r="R26" s="238" t="s">
        <v>187</v>
      </c>
      <c r="S26" s="238" t="s">
        <v>181</v>
      </c>
      <c r="T26" s="239" t="s">
        <v>181</v>
      </c>
      <c r="U26" s="221">
        <v>0.6</v>
      </c>
      <c r="V26" s="221">
        <f>ROUND(E26*U26,2)</f>
        <v>9.4700000000000006</v>
      </c>
      <c r="W26" s="221"/>
      <c r="X26" s="221" t="s">
        <v>182</v>
      </c>
      <c r="Y26" s="221" t="s">
        <v>183</v>
      </c>
      <c r="Z26" s="210"/>
      <c r="AA26" s="210"/>
      <c r="AB26" s="210"/>
      <c r="AC26" s="210"/>
      <c r="AD26" s="210"/>
      <c r="AE26" s="210"/>
      <c r="AF26" s="210"/>
      <c r="AG26" s="210" t="s">
        <v>184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2" x14ac:dyDescent="0.2">
      <c r="A27" s="217"/>
      <c r="B27" s="218"/>
      <c r="C27" s="253" t="s">
        <v>209</v>
      </c>
      <c r="D27" s="248"/>
      <c r="E27" s="248"/>
      <c r="F27" s="248"/>
      <c r="G27" s="248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189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7" t="str">
        <f>C27</f>
        <v>nebo vybourání otvorů jakýchkoliv rozměrů, včetně pomocného lešení o výšce podlahy do 1900 mm a pro zatížení do 1,5 kPa  (150 kg/m2),</v>
      </c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4" t="s">
        <v>210</v>
      </c>
      <c r="D28" s="223"/>
      <c r="E28" s="224">
        <v>14.7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191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4" t="s">
        <v>211</v>
      </c>
      <c r="D29" s="223"/>
      <c r="E29" s="224">
        <v>1.08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191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3">
        <v>6</v>
      </c>
      <c r="B30" s="234" t="s">
        <v>212</v>
      </c>
      <c r="C30" s="252" t="s">
        <v>213</v>
      </c>
      <c r="D30" s="235" t="s">
        <v>196</v>
      </c>
      <c r="E30" s="236">
        <v>0.20250000000000001</v>
      </c>
      <c r="F30" s="237"/>
      <c r="G30" s="238">
        <f>ROUND(E30*F30,2)</f>
        <v>0</v>
      </c>
      <c r="H30" s="237"/>
      <c r="I30" s="238">
        <f>ROUND(E30*H30,2)</f>
        <v>0</v>
      </c>
      <c r="J30" s="237"/>
      <c r="K30" s="238">
        <f>ROUND(E30*J30,2)</f>
        <v>0</v>
      </c>
      <c r="L30" s="238">
        <v>21</v>
      </c>
      <c r="M30" s="238">
        <f>G30*(1+L30/100)</f>
        <v>0</v>
      </c>
      <c r="N30" s="236">
        <v>1.634E-2</v>
      </c>
      <c r="O30" s="236">
        <f>ROUND(E30*N30,2)</f>
        <v>0</v>
      </c>
      <c r="P30" s="236">
        <v>2.4</v>
      </c>
      <c r="Q30" s="236">
        <f>ROUND(E30*P30,2)</f>
        <v>0.49</v>
      </c>
      <c r="R30" s="238" t="s">
        <v>187</v>
      </c>
      <c r="S30" s="238" t="s">
        <v>181</v>
      </c>
      <c r="T30" s="239" t="s">
        <v>181</v>
      </c>
      <c r="U30" s="221">
        <v>11.907</v>
      </c>
      <c r="V30" s="221">
        <f>ROUND(E30*U30,2)</f>
        <v>2.41</v>
      </c>
      <c r="W30" s="221"/>
      <c r="X30" s="221" t="s">
        <v>182</v>
      </c>
      <c r="Y30" s="221" t="s">
        <v>183</v>
      </c>
      <c r="Z30" s="210"/>
      <c r="AA30" s="210"/>
      <c r="AB30" s="210"/>
      <c r="AC30" s="210"/>
      <c r="AD30" s="210"/>
      <c r="AE30" s="210"/>
      <c r="AF30" s="210"/>
      <c r="AG30" s="210" t="s">
        <v>184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3" t="s">
        <v>214</v>
      </c>
      <c r="D31" s="248"/>
      <c r="E31" s="248"/>
      <c r="F31" s="248"/>
      <c r="G31" s="248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189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7" t="str">
        <f>C31</f>
        <v>uložených ve zdivu, včetně pomocného lešení o výšce podlahy do 1900 mm a pro zatížení do 1,5 kPa  (150 kg/m2),</v>
      </c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4" t="s">
        <v>215</v>
      </c>
      <c r="D32" s="223"/>
      <c r="E32" s="224">
        <v>0.20250000000000001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191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3">
        <v>7</v>
      </c>
      <c r="B33" s="234" t="s">
        <v>216</v>
      </c>
      <c r="C33" s="252" t="s">
        <v>217</v>
      </c>
      <c r="D33" s="235" t="s">
        <v>196</v>
      </c>
      <c r="E33" s="236">
        <v>11.115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2.2000000000000002</v>
      </c>
      <c r="Q33" s="236">
        <f>ROUND(E33*P33,2)</f>
        <v>24.45</v>
      </c>
      <c r="R33" s="238" t="s">
        <v>187</v>
      </c>
      <c r="S33" s="238" t="s">
        <v>181</v>
      </c>
      <c r="T33" s="239" t="s">
        <v>181</v>
      </c>
      <c r="U33" s="221">
        <v>7.1950000000000003</v>
      </c>
      <c r="V33" s="221">
        <f>ROUND(E33*U33,2)</f>
        <v>79.97</v>
      </c>
      <c r="W33" s="221"/>
      <c r="X33" s="221" t="s">
        <v>182</v>
      </c>
      <c r="Y33" s="221" t="s">
        <v>183</v>
      </c>
      <c r="Z33" s="210"/>
      <c r="AA33" s="210"/>
      <c r="AB33" s="210"/>
      <c r="AC33" s="210"/>
      <c r="AD33" s="210"/>
      <c r="AE33" s="210"/>
      <c r="AF33" s="210"/>
      <c r="AG33" s="210" t="s">
        <v>184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4" t="s">
        <v>218</v>
      </c>
      <c r="D34" s="223"/>
      <c r="E34" s="224">
        <v>8.4861000000000004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191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54" t="s">
        <v>219</v>
      </c>
      <c r="D35" s="223"/>
      <c r="E35" s="224">
        <v>2.6288999999999998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191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3">
        <v>8</v>
      </c>
      <c r="B36" s="234" t="s">
        <v>220</v>
      </c>
      <c r="C36" s="252" t="s">
        <v>221</v>
      </c>
      <c r="D36" s="235" t="s">
        <v>179</v>
      </c>
      <c r="E36" s="236">
        <v>29.7</v>
      </c>
      <c r="F36" s="237"/>
      <c r="G36" s="238">
        <f>ROUND(E36*F36,2)</f>
        <v>0</v>
      </c>
      <c r="H36" s="237"/>
      <c r="I36" s="238">
        <f>ROUND(E36*H36,2)</f>
        <v>0</v>
      </c>
      <c r="J36" s="237"/>
      <c r="K36" s="238">
        <f>ROUND(E36*J36,2)</f>
        <v>0</v>
      </c>
      <c r="L36" s="238">
        <v>21</v>
      </c>
      <c r="M36" s="238">
        <f>G36*(1+L36/100)</f>
        <v>0</v>
      </c>
      <c r="N36" s="236">
        <v>0</v>
      </c>
      <c r="O36" s="236">
        <f>ROUND(E36*N36,2)</f>
        <v>0</v>
      </c>
      <c r="P36" s="236">
        <v>0.02</v>
      </c>
      <c r="Q36" s="236">
        <f>ROUND(E36*P36,2)</f>
        <v>0.59</v>
      </c>
      <c r="R36" s="238" t="s">
        <v>187</v>
      </c>
      <c r="S36" s="238" t="s">
        <v>181</v>
      </c>
      <c r="T36" s="239" t="s">
        <v>181</v>
      </c>
      <c r="U36" s="221">
        <v>0.23</v>
      </c>
      <c r="V36" s="221">
        <f>ROUND(E36*U36,2)</f>
        <v>6.83</v>
      </c>
      <c r="W36" s="221"/>
      <c r="X36" s="221" t="s">
        <v>182</v>
      </c>
      <c r="Y36" s="221" t="s">
        <v>183</v>
      </c>
      <c r="Z36" s="210"/>
      <c r="AA36" s="210"/>
      <c r="AB36" s="210"/>
      <c r="AC36" s="210"/>
      <c r="AD36" s="210"/>
      <c r="AE36" s="210"/>
      <c r="AF36" s="210"/>
      <c r="AG36" s="210" t="s">
        <v>184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3" t="s">
        <v>222</v>
      </c>
      <c r="D37" s="248"/>
      <c r="E37" s="248"/>
      <c r="F37" s="248"/>
      <c r="G37" s="248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189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54" t="s">
        <v>223</v>
      </c>
      <c r="D38" s="223"/>
      <c r="E38" s="224">
        <v>29.7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191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3">
        <v>9</v>
      </c>
      <c r="B39" s="234" t="s">
        <v>224</v>
      </c>
      <c r="C39" s="252" t="s">
        <v>225</v>
      </c>
      <c r="D39" s="235" t="s">
        <v>226</v>
      </c>
      <c r="E39" s="236">
        <v>3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21</v>
      </c>
      <c r="M39" s="238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8" t="s">
        <v>187</v>
      </c>
      <c r="S39" s="238" t="s">
        <v>181</v>
      </c>
      <c r="T39" s="239" t="s">
        <v>181</v>
      </c>
      <c r="U39" s="221">
        <v>0.03</v>
      </c>
      <c r="V39" s="221">
        <f>ROUND(E39*U39,2)</f>
        <v>0.09</v>
      </c>
      <c r="W39" s="221"/>
      <c r="X39" s="221" t="s">
        <v>182</v>
      </c>
      <c r="Y39" s="221" t="s">
        <v>183</v>
      </c>
      <c r="Z39" s="210"/>
      <c r="AA39" s="210"/>
      <c r="AB39" s="210"/>
      <c r="AC39" s="210"/>
      <c r="AD39" s="210"/>
      <c r="AE39" s="210"/>
      <c r="AF39" s="210"/>
      <c r="AG39" s="210" t="s">
        <v>184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53" t="s">
        <v>227</v>
      </c>
      <c r="D40" s="248"/>
      <c r="E40" s="248"/>
      <c r="F40" s="248"/>
      <c r="G40" s="248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189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4" t="s">
        <v>228</v>
      </c>
      <c r="D41" s="223"/>
      <c r="E41" s="224">
        <v>3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191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3">
        <v>10</v>
      </c>
      <c r="B42" s="234" t="s">
        <v>229</v>
      </c>
      <c r="C42" s="252" t="s">
        <v>230</v>
      </c>
      <c r="D42" s="235" t="s">
        <v>226</v>
      </c>
      <c r="E42" s="236">
        <v>13</v>
      </c>
      <c r="F42" s="237"/>
      <c r="G42" s="238">
        <f>ROUND(E42*F42,2)</f>
        <v>0</v>
      </c>
      <c r="H42" s="237"/>
      <c r="I42" s="238">
        <f>ROUND(E42*H42,2)</f>
        <v>0</v>
      </c>
      <c r="J42" s="237"/>
      <c r="K42" s="238">
        <f>ROUND(E42*J42,2)</f>
        <v>0</v>
      </c>
      <c r="L42" s="238">
        <v>21</v>
      </c>
      <c r="M42" s="238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8" t="s">
        <v>187</v>
      </c>
      <c r="S42" s="238" t="s">
        <v>181</v>
      </c>
      <c r="T42" s="239" t="s">
        <v>181</v>
      </c>
      <c r="U42" s="221">
        <v>0.05</v>
      </c>
      <c r="V42" s="221">
        <f>ROUND(E42*U42,2)</f>
        <v>0.65</v>
      </c>
      <c r="W42" s="221"/>
      <c r="X42" s="221" t="s">
        <v>182</v>
      </c>
      <c r="Y42" s="221" t="s">
        <v>183</v>
      </c>
      <c r="Z42" s="210"/>
      <c r="AA42" s="210"/>
      <c r="AB42" s="210"/>
      <c r="AC42" s="210"/>
      <c r="AD42" s="210"/>
      <c r="AE42" s="210"/>
      <c r="AF42" s="210"/>
      <c r="AG42" s="210" t="s">
        <v>184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3" t="s">
        <v>227</v>
      </c>
      <c r="D43" s="248"/>
      <c r="E43" s="248"/>
      <c r="F43" s="248"/>
      <c r="G43" s="248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189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3">
        <v>11</v>
      </c>
      <c r="B44" s="234" t="s">
        <v>231</v>
      </c>
      <c r="C44" s="252" t="s">
        <v>232</v>
      </c>
      <c r="D44" s="235" t="s">
        <v>179</v>
      </c>
      <c r="E44" s="236">
        <v>4.32</v>
      </c>
      <c r="F44" s="237"/>
      <c r="G44" s="238">
        <f>ROUND(E44*F44,2)</f>
        <v>0</v>
      </c>
      <c r="H44" s="237"/>
      <c r="I44" s="238">
        <f>ROUND(E44*H44,2)</f>
        <v>0</v>
      </c>
      <c r="J44" s="237"/>
      <c r="K44" s="238">
        <f>ROUND(E44*J44,2)</f>
        <v>0</v>
      </c>
      <c r="L44" s="238">
        <v>21</v>
      </c>
      <c r="M44" s="238">
        <f>G44*(1+L44/100)</f>
        <v>0</v>
      </c>
      <c r="N44" s="236">
        <v>8.1999999999999998E-4</v>
      </c>
      <c r="O44" s="236">
        <f>ROUND(E44*N44,2)</f>
        <v>0</v>
      </c>
      <c r="P44" s="236">
        <v>4.7E-2</v>
      </c>
      <c r="Q44" s="236">
        <f>ROUND(E44*P44,2)</f>
        <v>0.2</v>
      </c>
      <c r="R44" s="238" t="s">
        <v>187</v>
      </c>
      <c r="S44" s="238" t="s">
        <v>181</v>
      </c>
      <c r="T44" s="239" t="s">
        <v>181</v>
      </c>
      <c r="U44" s="221">
        <v>0.39600000000000002</v>
      </c>
      <c r="V44" s="221">
        <f>ROUND(E44*U44,2)</f>
        <v>1.71</v>
      </c>
      <c r="W44" s="221"/>
      <c r="X44" s="221" t="s">
        <v>182</v>
      </c>
      <c r="Y44" s="221" t="s">
        <v>183</v>
      </c>
      <c r="Z44" s="210"/>
      <c r="AA44" s="210"/>
      <c r="AB44" s="210"/>
      <c r="AC44" s="210"/>
      <c r="AD44" s="210"/>
      <c r="AE44" s="210"/>
      <c r="AF44" s="210"/>
      <c r="AG44" s="210" t="s">
        <v>184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53" t="s">
        <v>233</v>
      </c>
      <c r="D45" s="248"/>
      <c r="E45" s="248"/>
      <c r="F45" s="248"/>
      <c r="G45" s="248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189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4" t="s">
        <v>234</v>
      </c>
      <c r="D46" s="223"/>
      <c r="E46" s="224">
        <v>4.32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191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33">
        <v>12</v>
      </c>
      <c r="B47" s="234" t="s">
        <v>235</v>
      </c>
      <c r="C47" s="252" t="s">
        <v>236</v>
      </c>
      <c r="D47" s="235" t="s">
        <v>179</v>
      </c>
      <c r="E47" s="236">
        <v>4.0694499999999998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36">
        <v>5.5999999999999995E-4</v>
      </c>
      <c r="O47" s="236">
        <f>ROUND(E47*N47,2)</f>
        <v>0</v>
      </c>
      <c r="P47" s="236">
        <v>2.4E-2</v>
      </c>
      <c r="Q47" s="236">
        <f>ROUND(E47*P47,2)</f>
        <v>0.1</v>
      </c>
      <c r="R47" s="238" t="s">
        <v>187</v>
      </c>
      <c r="S47" s="238" t="s">
        <v>181</v>
      </c>
      <c r="T47" s="239" t="s">
        <v>181</v>
      </c>
      <c r="U47" s="221">
        <v>0.24</v>
      </c>
      <c r="V47" s="221">
        <f>ROUND(E47*U47,2)</f>
        <v>0.98</v>
      </c>
      <c r="W47" s="221"/>
      <c r="X47" s="221" t="s">
        <v>182</v>
      </c>
      <c r="Y47" s="221" t="s">
        <v>183</v>
      </c>
      <c r="Z47" s="210"/>
      <c r="AA47" s="210"/>
      <c r="AB47" s="210"/>
      <c r="AC47" s="210"/>
      <c r="AD47" s="210"/>
      <c r="AE47" s="210"/>
      <c r="AF47" s="210"/>
      <c r="AG47" s="210" t="s">
        <v>184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3" t="s">
        <v>233</v>
      </c>
      <c r="D48" s="248"/>
      <c r="E48" s="248"/>
      <c r="F48" s="248"/>
      <c r="G48" s="248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189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4" t="s">
        <v>237</v>
      </c>
      <c r="D49" s="223"/>
      <c r="E49" s="224">
        <v>1.42835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191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4" t="s">
        <v>238</v>
      </c>
      <c r="D50" s="223"/>
      <c r="E50" s="224">
        <v>2.6410999999999998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191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3">
        <v>13</v>
      </c>
      <c r="B51" s="234" t="s">
        <v>239</v>
      </c>
      <c r="C51" s="252" t="s">
        <v>240</v>
      </c>
      <c r="D51" s="235" t="s">
        <v>179</v>
      </c>
      <c r="E51" s="236">
        <v>9.3988099999999992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6">
        <v>4.8999999999999998E-4</v>
      </c>
      <c r="O51" s="236">
        <f>ROUND(E51*N51,2)</f>
        <v>0</v>
      </c>
      <c r="P51" s="236">
        <v>1.4999999999999999E-2</v>
      </c>
      <c r="Q51" s="236">
        <f>ROUND(E51*P51,2)</f>
        <v>0.14000000000000001</v>
      </c>
      <c r="R51" s="238" t="s">
        <v>187</v>
      </c>
      <c r="S51" s="238" t="s">
        <v>181</v>
      </c>
      <c r="T51" s="239" t="s">
        <v>181</v>
      </c>
      <c r="U51" s="221">
        <v>0.17899999999999999</v>
      </c>
      <c r="V51" s="221">
        <f>ROUND(E51*U51,2)</f>
        <v>1.68</v>
      </c>
      <c r="W51" s="221"/>
      <c r="X51" s="221" t="s">
        <v>182</v>
      </c>
      <c r="Y51" s="221" t="s">
        <v>183</v>
      </c>
      <c r="Z51" s="210"/>
      <c r="AA51" s="210"/>
      <c r="AB51" s="210"/>
      <c r="AC51" s="210"/>
      <c r="AD51" s="210"/>
      <c r="AE51" s="210"/>
      <c r="AF51" s="210"/>
      <c r="AG51" s="210" t="s">
        <v>184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53" t="s">
        <v>233</v>
      </c>
      <c r="D52" s="248"/>
      <c r="E52" s="248"/>
      <c r="F52" s="248"/>
      <c r="G52" s="248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189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4" t="s">
        <v>241</v>
      </c>
      <c r="D53" s="223"/>
      <c r="E53" s="224">
        <v>9.3988099999999992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191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33.75" outlineLevel="1" x14ac:dyDescent="0.2">
      <c r="A54" s="233">
        <v>14</v>
      </c>
      <c r="B54" s="234" t="s">
        <v>242</v>
      </c>
      <c r="C54" s="252" t="s">
        <v>243</v>
      </c>
      <c r="D54" s="235" t="s">
        <v>179</v>
      </c>
      <c r="E54" s="236">
        <v>23.1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6">
        <v>1.17E-3</v>
      </c>
      <c r="O54" s="236">
        <f>ROUND(E54*N54,2)</f>
        <v>0.03</v>
      </c>
      <c r="P54" s="236">
        <v>7.5999999999999998E-2</v>
      </c>
      <c r="Q54" s="236">
        <f>ROUND(E54*P54,2)</f>
        <v>1.76</v>
      </c>
      <c r="R54" s="238" t="s">
        <v>187</v>
      </c>
      <c r="S54" s="238" t="s">
        <v>181</v>
      </c>
      <c r="T54" s="239" t="s">
        <v>181</v>
      </c>
      <c r="U54" s="221">
        <v>0.93899999999999995</v>
      </c>
      <c r="V54" s="221">
        <f>ROUND(E54*U54,2)</f>
        <v>21.69</v>
      </c>
      <c r="W54" s="221"/>
      <c r="X54" s="221" t="s">
        <v>182</v>
      </c>
      <c r="Y54" s="221" t="s">
        <v>183</v>
      </c>
      <c r="Z54" s="210"/>
      <c r="AA54" s="210"/>
      <c r="AB54" s="210"/>
      <c r="AC54" s="210"/>
      <c r="AD54" s="210"/>
      <c r="AE54" s="210"/>
      <c r="AF54" s="210"/>
      <c r="AG54" s="210" t="s">
        <v>184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4" t="s">
        <v>244</v>
      </c>
      <c r="D55" s="223"/>
      <c r="E55" s="224">
        <v>13.3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191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54" t="s">
        <v>245</v>
      </c>
      <c r="D56" s="223"/>
      <c r="E56" s="224">
        <v>8.5</v>
      </c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191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4" t="s">
        <v>246</v>
      </c>
      <c r="D57" s="223"/>
      <c r="E57" s="224">
        <v>1.3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191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3">
        <v>15</v>
      </c>
      <c r="B58" s="234" t="s">
        <v>247</v>
      </c>
      <c r="C58" s="252" t="s">
        <v>248</v>
      </c>
      <c r="D58" s="235" t="s">
        <v>249</v>
      </c>
      <c r="E58" s="236">
        <v>29.645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0</v>
      </c>
      <c r="O58" s="236">
        <f>ROUND(E58*N58,2)</f>
        <v>0</v>
      </c>
      <c r="P58" s="236">
        <v>4.6000000000000001E-4</v>
      </c>
      <c r="Q58" s="236">
        <f>ROUND(E58*P58,2)</f>
        <v>0.01</v>
      </c>
      <c r="R58" s="238" t="s">
        <v>187</v>
      </c>
      <c r="S58" s="238" t="s">
        <v>181</v>
      </c>
      <c r="T58" s="239" t="s">
        <v>181</v>
      </c>
      <c r="U58" s="221">
        <v>0.81</v>
      </c>
      <c r="V58" s="221">
        <f>ROUND(E58*U58,2)</f>
        <v>24.01</v>
      </c>
      <c r="W58" s="221"/>
      <c r="X58" s="221" t="s">
        <v>182</v>
      </c>
      <c r="Y58" s="221" t="s">
        <v>183</v>
      </c>
      <c r="Z58" s="210"/>
      <c r="AA58" s="210"/>
      <c r="AB58" s="210"/>
      <c r="AC58" s="210"/>
      <c r="AD58" s="210"/>
      <c r="AE58" s="210"/>
      <c r="AF58" s="210"/>
      <c r="AG58" s="210" t="s">
        <v>184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54" t="s">
        <v>250</v>
      </c>
      <c r="D59" s="223"/>
      <c r="E59" s="224">
        <v>5.39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191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54" t="s">
        <v>251</v>
      </c>
      <c r="D60" s="223"/>
      <c r="E60" s="224">
        <v>24.254999999999999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191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3">
        <v>16</v>
      </c>
      <c r="B61" s="234" t="s">
        <v>252</v>
      </c>
      <c r="C61" s="252" t="s">
        <v>253</v>
      </c>
      <c r="D61" s="235" t="s">
        <v>249</v>
      </c>
      <c r="E61" s="236">
        <v>27.6</v>
      </c>
      <c r="F61" s="237"/>
      <c r="G61" s="238">
        <f>ROUND(E61*F61,2)</f>
        <v>0</v>
      </c>
      <c r="H61" s="237"/>
      <c r="I61" s="238">
        <f>ROUND(E61*H61,2)</f>
        <v>0</v>
      </c>
      <c r="J61" s="237"/>
      <c r="K61" s="238">
        <f>ROUND(E61*J61,2)</f>
        <v>0</v>
      </c>
      <c r="L61" s="238">
        <v>21</v>
      </c>
      <c r="M61" s="238">
        <f>G61*(1+L61/100)</f>
        <v>0</v>
      </c>
      <c r="N61" s="236">
        <v>0</v>
      </c>
      <c r="O61" s="236">
        <f>ROUND(E61*N61,2)</f>
        <v>0</v>
      </c>
      <c r="P61" s="236">
        <v>4.6000000000000001E-4</v>
      </c>
      <c r="Q61" s="236">
        <f>ROUND(E61*P61,2)</f>
        <v>0.01</v>
      </c>
      <c r="R61" s="238" t="s">
        <v>187</v>
      </c>
      <c r="S61" s="238" t="s">
        <v>181</v>
      </c>
      <c r="T61" s="239" t="s">
        <v>181</v>
      </c>
      <c r="U61" s="221">
        <v>2.4300000000000002</v>
      </c>
      <c r="V61" s="221">
        <f>ROUND(E61*U61,2)</f>
        <v>67.069999999999993</v>
      </c>
      <c r="W61" s="221"/>
      <c r="X61" s="221" t="s">
        <v>182</v>
      </c>
      <c r="Y61" s="221" t="s">
        <v>183</v>
      </c>
      <c r="Z61" s="210"/>
      <c r="AA61" s="210"/>
      <c r="AB61" s="210"/>
      <c r="AC61" s="210"/>
      <c r="AD61" s="210"/>
      <c r="AE61" s="210"/>
      <c r="AF61" s="210"/>
      <c r="AG61" s="210" t="s">
        <v>184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4" t="s">
        <v>254</v>
      </c>
      <c r="D62" s="223"/>
      <c r="E62" s="224">
        <v>25.2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191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54" t="s">
        <v>255</v>
      </c>
      <c r="D63" s="223"/>
      <c r="E63" s="224">
        <v>2.4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191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3">
        <v>17</v>
      </c>
      <c r="B64" s="234" t="s">
        <v>256</v>
      </c>
      <c r="C64" s="252" t="s">
        <v>257</v>
      </c>
      <c r="D64" s="235" t="s">
        <v>249</v>
      </c>
      <c r="E64" s="236">
        <v>23.6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6">
        <v>0</v>
      </c>
      <c r="O64" s="236">
        <f>ROUND(E64*N64,2)</f>
        <v>0</v>
      </c>
      <c r="P64" s="236">
        <v>6.5000000000000002E-2</v>
      </c>
      <c r="Q64" s="236">
        <f>ROUND(E64*P64,2)</f>
        <v>1.53</v>
      </c>
      <c r="R64" s="238" t="s">
        <v>187</v>
      </c>
      <c r="S64" s="238" t="s">
        <v>181</v>
      </c>
      <c r="T64" s="239" t="s">
        <v>181</v>
      </c>
      <c r="U64" s="221">
        <v>0.93</v>
      </c>
      <c r="V64" s="221">
        <f>ROUND(E64*U64,2)</f>
        <v>21.95</v>
      </c>
      <c r="W64" s="221"/>
      <c r="X64" s="221" t="s">
        <v>182</v>
      </c>
      <c r="Y64" s="221" t="s">
        <v>183</v>
      </c>
      <c r="Z64" s="210"/>
      <c r="AA64" s="210"/>
      <c r="AB64" s="210"/>
      <c r="AC64" s="210"/>
      <c r="AD64" s="210"/>
      <c r="AE64" s="210"/>
      <c r="AF64" s="210"/>
      <c r="AG64" s="210" t="s">
        <v>184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4" t="s">
        <v>258</v>
      </c>
      <c r="D65" s="223"/>
      <c r="E65" s="224">
        <v>4.2</v>
      </c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191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4" t="s">
        <v>259</v>
      </c>
      <c r="D66" s="223"/>
      <c r="E66" s="224">
        <v>3.4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191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4" t="s">
        <v>260</v>
      </c>
      <c r="D67" s="223"/>
      <c r="E67" s="224">
        <v>12.8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191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4" t="s">
        <v>261</v>
      </c>
      <c r="D68" s="223"/>
      <c r="E68" s="224">
        <v>3.2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191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33">
        <v>18</v>
      </c>
      <c r="B69" s="234" t="s">
        <v>262</v>
      </c>
      <c r="C69" s="252" t="s">
        <v>263</v>
      </c>
      <c r="D69" s="235" t="s">
        <v>179</v>
      </c>
      <c r="E69" s="236">
        <v>311.28962000000001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0</v>
      </c>
      <c r="O69" s="236">
        <f>ROUND(E69*N69,2)</f>
        <v>0</v>
      </c>
      <c r="P69" s="236">
        <v>4.5999999999999999E-2</v>
      </c>
      <c r="Q69" s="236">
        <f>ROUND(E69*P69,2)</f>
        <v>14.32</v>
      </c>
      <c r="R69" s="238" t="s">
        <v>187</v>
      </c>
      <c r="S69" s="238" t="s">
        <v>181</v>
      </c>
      <c r="T69" s="239" t="s">
        <v>181</v>
      </c>
      <c r="U69" s="221">
        <v>0.26</v>
      </c>
      <c r="V69" s="221">
        <f>ROUND(E69*U69,2)</f>
        <v>80.94</v>
      </c>
      <c r="W69" s="221"/>
      <c r="X69" s="221" t="s">
        <v>182</v>
      </c>
      <c r="Y69" s="221" t="s">
        <v>183</v>
      </c>
      <c r="Z69" s="210"/>
      <c r="AA69" s="210"/>
      <c r="AB69" s="210"/>
      <c r="AC69" s="210"/>
      <c r="AD69" s="210"/>
      <c r="AE69" s="210"/>
      <c r="AF69" s="210"/>
      <c r="AG69" s="210" t="s">
        <v>184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54" t="s">
        <v>264</v>
      </c>
      <c r="D70" s="223"/>
      <c r="E70" s="224">
        <v>45.381500000000003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191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54" t="s">
        <v>265</v>
      </c>
      <c r="D71" s="223"/>
      <c r="E71" s="224">
        <v>18.832000000000001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191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4" t="s">
        <v>266</v>
      </c>
      <c r="D72" s="223"/>
      <c r="E72" s="224">
        <v>4.726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191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4" t="s">
        <v>267</v>
      </c>
      <c r="D73" s="223"/>
      <c r="E73" s="224">
        <v>12.02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191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4" t="s">
        <v>268</v>
      </c>
      <c r="D74" s="223"/>
      <c r="E74" s="224">
        <v>56.313499999999998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191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4" t="s">
        <v>269</v>
      </c>
      <c r="D75" s="223"/>
      <c r="E75" s="224">
        <v>52.544750000000001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191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4" t="s">
        <v>270</v>
      </c>
      <c r="D76" s="223"/>
      <c r="E76" s="224">
        <v>24.139250000000001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191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4" t="s">
        <v>271</v>
      </c>
      <c r="D77" s="223"/>
      <c r="E77" s="224">
        <v>77.955749999999995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191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4" t="s">
        <v>272</v>
      </c>
      <c r="D78" s="223"/>
      <c r="E78" s="224">
        <v>19.37688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191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3">
        <v>19</v>
      </c>
      <c r="B79" s="234" t="s">
        <v>273</v>
      </c>
      <c r="C79" s="252" t="s">
        <v>274</v>
      </c>
      <c r="D79" s="235" t="s">
        <v>179</v>
      </c>
      <c r="E79" s="236">
        <v>63.087380000000003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6">
        <v>0</v>
      </c>
      <c r="O79" s="236">
        <f>ROUND(E79*N79,2)</f>
        <v>0</v>
      </c>
      <c r="P79" s="236">
        <v>6.8000000000000005E-2</v>
      </c>
      <c r="Q79" s="236">
        <f>ROUND(E79*P79,2)</f>
        <v>4.29</v>
      </c>
      <c r="R79" s="238" t="s">
        <v>187</v>
      </c>
      <c r="S79" s="238" t="s">
        <v>181</v>
      </c>
      <c r="T79" s="239" t="s">
        <v>181</v>
      </c>
      <c r="U79" s="221">
        <v>0.3</v>
      </c>
      <c r="V79" s="221">
        <f>ROUND(E79*U79,2)</f>
        <v>18.93</v>
      </c>
      <c r="W79" s="221"/>
      <c r="X79" s="221" t="s">
        <v>182</v>
      </c>
      <c r="Y79" s="221" t="s">
        <v>183</v>
      </c>
      <c r="Z79" s="210"/>
      <c r="AA79" s="210"/>
      <c r="AB79" s="210"/>
      <c r="AC79" s="210"/>
      <c r="AD79" s="210"/>
      <c r="AE79" s="210"/>
      <c r="AF79" s="210"/>
      <c r="AG79" s="210" t="s">
        <v>184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53" t="s">
        <v>275</v>
      </c>
      <c r="D80" s="248"/>
      <c r="E80" s="248"/>
      <c r="F80" s="248"/>
      <c r="G80" s="248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189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54" t="s">
        <v>276</v>
      </c>
      <c r="D81" s="223"/>
      <c r="E81" s="224">
        <v>44.537379999999999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191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4" t="s">
        <v>277</v>
      </c>
      <c r="D82" s="223"/>
      <c r="E82" s="224">
        <v>12.4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191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4" t="s">
        <v>278</v>
      </c>
      <c r="D83" s="223"/>
      <c r="E83" s="224">
        <v>6.15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191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6" t="s">
        <v>175</v>
      </c>
      <c r="B84" s="227" t="s">
        <v>97</v>
      </c>
      <c r="C84" s="250" t="s">
        <v>98</v>
      </c>
      <c r="D84" s="228"/>
      <c r="E84" s="229"/>
      <c r="F84" s="230"/>
      <c r="G84" s="230">
        <f>SUMIF(AG85:AG86,"&lt;&gt;NOR",G85:G86)</f>
        <v>0</v>
      </c>
      <c r="H84" s="230"/>
      <c r="I84" s="230">
        <f>SUM(I85:I86)</f>
        <v>0</v>
      </c>
      <c r="J84" s="230"/>
      <c r="K84" s="230">
        <f>SUM(K85:K86)</f>
        <v>0</v>
      </c>
      <c r="L84" s="230"/>
      <c r="M84" s="230">
        <f>SUM(M85:M86)</f>
        <v>0</v>
      </c>
      <c r="N84" s="229"/>
      <c r="O84" s="229">
        <f>SUM(O85:O86)</f>
        <v>0</v>
      </c>
      <c r="P84" s="229"/>
      <c r="Q84" s="229">
        <f>SUM(Q85:Q86)</f>
        <v>0</v>
      </c>
      <c r="R84" s="230"/>
      <c r="S84" s="230"/>
      <c r="T84" s="231"/>
      <c r="U84" s="225"/>
      <c r="V84" s="225">
        <f>SUM(V85:V86)</f>
        <v>0.16</v>
      </c>
      <c r="W84" s="225"/>
      <c r="X84" s="225"/>
      <c r="Y84" s="225"/>
      <c r="AG84" t="s">
        <v>176</v>
      </c>
    </row>
    <row r="85" spans="1:60" ht="22.5" outlineLevel="1" x14ac:dyDescent="0.2">
      <c r="A85" s="233">
        <v>20</v>
      </c>
      <c r="B85" s="234" t="s">
        <v>279</v>
      </c>
      <c r="C85" s="252" t="s">
        <v>280</v>
      </c>
      <c r="D85" s="235" t="s">
        <v>281</v>
      </c>
      <c r="E85" s="236">
        <v>0.17465</v>
      </c>
      <c r="F85" s="237"/>
      <c r="G85" s="238">
        <f>ROUND(E85*F85,2)</f>
        <v>0</v>
      </c>
      <c r="H85" s="237"/>
      <c r="I85" s="238">
        <f>ROUND(E85*H85,2)</f>
        <v>0</v>
      </c>
      <c r="J85" s="237"/>
      <c r="K85" s="238">
        <f>ROUND(E85*J85,2)</f>
        <v>0</v>
      </c>
      <c r="L85" s="238">
        <v>21</v>
      </c>
      <c r="M85" s="238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8" t="s">
        <v>282</v>
      </c>
      <c r="S85" s="238" t="s">
        <v>181</v>
      </c>
      <c r="T85" s="239" t="s">
        <v>181</v>
      </c>
      <c r="U85" s="221">
        <v>0.9385</v>
      </c>
      <c r="V85" s="221">
        <f>ROUND(E85*U85,2)</f>
        <v>0.16</v>
      </c>
      <c r="W85" s="221"/>
      <c r="X85" s="221" t="s">
        <v>283</v>
      </c>
      <c r="Y85" s="221" t="s">
        <v>183</v>
      </c>
      <c r="Z85" s="210"/>
      <c r="AA85" s="210"/>
      <c r="AB85" s="210"/>
      <c r="AC85" s="210"/>
      <c r="AD85" s="210"/>
      <c r="AE85" s="210"/>
      <c r="AF85" s="210"/>
      <c r="AG85" s="210" t="s">
        <v>284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53" t="s">
        <v>285</v>
      </c>
      <c r="D86" s="248"/>
      <c r="E86" s="248"/>
      <c r="F86" s="248"/>
      <c r="G86" s="248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189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26" t="s">
        <v>175</v>
      </c>
      <c r="B87" s="227" t="s">
        <v>121</v>
      </c>
      <c r="C87" s="250" t="s">
        <v>122</v>
      </c>
      <c r="D87" s="228"/>
      <c r="E87" s="229"/>
      <c r="F87" s="230"/>
      <c r="G87" s="230">
        <f>SUMIF(AG88:AG93,"&lt;&gt;NOR",G88:G93)</f>
        <v>0</v>
      </c>
      <c r="H87" s="230"/>
      <c r="I87" s="230">
        <f>SUM(I88:I93)</f>
        <v>0</v>
      </c>
      <c r="J87" s="230"/>
      <c r="K87" s="230">
        <f>SUM(K88:K93)</f>
        <v>0</v>
      </c>
      <c r="L87" s="230"/>
      <c r="M87" s="230">
        <f>SUM(M88:M93)</f>
        <v>0</v>
      </c>
      <c r="N87" s="229"/>
      <c r="O87" s="229">
        <f>SUM(O88:O93)</f>
        <v>0</v>
      </c>
      <c r="P87" s="229"/>
      <c r="Q87" s="229">
        <f>SUM(Q88:Q93)</f>
        <v>7.0000000000000007E-2</v>
      </c>
      <c r="R87" s="230"/>
      <c r="S87" s="230"/>
      <c r="T87" s="231"/>
      <c r="U87" s="225"/>
      <c r="V87" s="225">
        <f>SUM(V88:V93)</f>
        <v>8.7899999999999991</v>
      </c>
      <c r="W87" s="225"/>
      <c r="X87" s="225"/>
      <c r="Y87" s="225"/>
      <c r="AG87" t="s">
        <v>176</v>
      </c>
    </row>
    <row r="88" spans="1:60" outlineLevel="1" x14ac:dyDescent="0.2">
      <c r="A88" s="233">
        <v>21</v>
      </c>
      <c r="B88" s="234" t="s">
        <v>286</v>
      </c>
      <c r="C88" s="252" t="s">
        <v>287</v>
      </c>
      <c r="D88" s="235" t="s">
        <v>249</v>
      </c>
      <c r="E88" s="236">
        <v>42.45</v>
      </c>
      <c r="F88" s="237"/>
      <c r="G88" s="238">
        <f>ROUND(E88*F88,2)</f>
        <v>0</v>
      </c>
      <c r="H88" s="237"/>
      <c r="I88" s="238">
        <f>ROUND(E88*H88,2)</f>
        <v>0</v>
      </c>
      <c r="J88" s="237"/>
      <c r="K88" s="238">
        <f>ROUND(E88*J88,2)</f>
        <v>0</v>
      </c>
      <c r="L88" s="238">
        <v>21</v>
      </c>
      <c r="M88" s="238">
        <f>G88*(1+L88/100)</f>
        <v>0</v>
      </c>
      <c r="N88" s="236">
        <v>0</v>
      </c>
      <c r="O88" s="236">
        <f>ROUND(E88*N88,2)</f>
        <v>0</v>
      </c>
      <c r="P88" s="236">
        <v>8.0000000000000007E-5</v>
      </c>
      <c r="Q88" s="236">
        <f>ROUND(E88*P88,2)</f>
        <v>0</v>
      </c>
      <c r="R88" s="238" t="s">
        <v>288</v>
      </c>
      <c r="S88" s="238" t="s">
        <v>181</v>
      </c>
      <c r="T88" s="239" t="s">
        <v>181</v>
      </c>
      <c r="U88" s="221">
        <v>3.5000000000000003E-2</v>
      </c>
      <c r="V88" s="221">
        <f>ROUND(E88*U88,2)</f>
        <v>1.49</v>
      </c>
      <c r="W88" s="221"/>
      <c r="X88" s="221" t="s">
        <v>182</v>
      </c>
      <c r="Y88" s="221" t="s">
        <v>183</v>
      </c>
      <c r="Z88" s="210"/>
      <c r="AA88" s="210"/>
      <c r="AB88" s="210"/>
      <c r="AC88" s="210"/>
      <c r="AD88" s="210"/>
      <c r="AE88" s="210"/>
      <c r="AF88" s="210"/>
      <c r="AG88" s="210" t="s">
        <v>184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54" t="s">
        <v>289</v>
      </c>
      <c r="D89" s="223"/>
      <c r="E89" s="224">
        <v>31.9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191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4" t="s">
        <v>290</v>
      </c>
      <c r="D90" s="223"/>
      <c r="E90" s="224">
        <v>10.55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191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33">
        <v>22</v>
      </c>
      <c r="B91" s="234" t="s">
        <v>291</v>
      </c>
      <c r="C91" s="252" t="s">
        <v>292</v>
      </c>
      <c r="D91" s="235" t="s">
        <v>179</v>
      </c>
      <c r="E91" s="236">
        <v>69.540000000000006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6">
        <v>0</v>
      </c>
      <c r="O91" s="236">
        <f>ROUND(E91*N91,2)</f>
        <v>0</v>
      </c>
      <c r="P91" s="236">
        <v>1E-3</v>
      </c>
      <c r="Q91" s="236">
        <f>ROUND(E91*P91,2)</f>
        <v>7.0000000000000007E-2</v>
      </c>
      <c r="R91" s="238" t="s">
        <v>288</v>
      </c>
      <c r="S91" s="238" t="s">
        <v>181</v>
      </c>
      <c r="T91" s="239" t="s">
        <v>181</v>
      </c>
      <c r="U91" s="221">
        <v>0.105</v>
      </c>
      <c r="V91" s="221">
        <f>ROUND(E91*U91,2)</f>
        <v>7.3</v>
      </c>
      <c r="W91" s="221"/>
      <c r="X91" s="221" t="s">
        <v>182</v>
      </c>
      <c r="Y91" s="221" t="s">
        <v>183</v>
      </c>
      <c r="Z91" s="210"/>
      <c r="AA91" s="210"/>
      <c r="AB91" s="210"/>
      <c r="AC91" s="210"/>
      <c r="AD91" s="210"/>
      <c r="AE91" s="210"/>
      <c r="AF91" s="210"/>
      <c r="AG91" s="210" t="s">
        <v>184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54" t="s">
        <v>293</v>
      </c>
      <c r="D92" s="223"/>
      <c r="E92" s="224">
        <v>63.37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191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4" t="s">
        <v>294</v>
      </c>
      <c r="D93" s="223"/>
      <c r="E93" s="224">
        <v>6.17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191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26" t="s">
        <v>175</v>
      </c>
      <c r="B94" s="227" t="s">
        <v>143</v>
      </c>
      <c r="C94" s="250" t="s">
        <v>144</v>
      </c>
      <c r="D94" s="228"/>
      <c r="E94" s="229"/>
      <c r="F94" s="230"/>
      <c r="G94" s="230">
        <f>SUMIF(AG95:AG103,"&lt;&gt;NOR",G95:G103)</f>
        <v>0</v>
      </c>
      <c r="H94" s="230"/>
      <c r="I94" s="230">
        <f>SUM(I95:I103)</f>
        <v>0</v>
      </c>
      <c r="J94" s="230"/>
      <c r="K94" s="230">
        <f>SUM(K95:K103)</f>
        <v>0</v>
      </c>
      <c r="L94" s="230"/>
      <c r="M94" s="230">
        <f>SUM(M95:M103)</f>
        <v>0</v>
      </c>
      <c r="N94" s="229"/>
      <c r="O94" s="229">
        <f>SUM(O95:O103)</f>
        <v>0</v>
      </c>
      <c r="P94" s="229"/>
      <c r="Q94" s="229">
        <f>SUM(Q95:Q103)</f>
        <v>0</v>
      </c>
      <c r="R94" s="230"/>
      <c r="S94" s="230"/>
      <c r="T94" s="231"/>
      <c r="U94" s="225"/>
      <c r="V94" s="225">
        <f>SUM(V95:V103)</f>
        <v>147.33000000000001</v>
      </c>
      <c r="W94" s="225"/>
      <c r="X94" s="225"/>
      <c r="Y94" s="225"/>
      <c r="AG94" t="s">
        <v>176</v>
      </c>
    </row>
    <row r="95" spans="1:60" ht="22.5" outlineLevel="1" x14ac:dyDescent="0.2">
      <c r="A95" s="233">
        <v>23</v>
      </c>
      <c r="B95" s="234" t="s">
        <v>295</v>
      </c>
      <c r="C95" s="252" t="s">
        <v>296</v>
      </c>
      <c r="D95" s="235" t="s">
        <v>281</v>
      </c>
      <c r="E95" s="236">
        <v>62.988990000000001</v>
      </c>
      <c r="F95" s="237"/>
      <c r="G95" s="238">
        <f>ROUND(E95*F95,2)</f>
        <v>0</v>
      </c>
      <c r="H95" s="237"/>
      <c r="I95" s="238">
        <f>ROUND(E95*H95,2)</f>
        <v>0</v>
      </c>
      <c r="J95" s="237"/>
      <c r="K95" s="238">
        <f>ROUND(E95*J95,2)</f>
        <v>0</v>
      </c>
      <c r="L95" s="238">
        <v>21</v>
      </c>
      <c r="M95" s="238">
        <f>G95*(1+L95/100)</f>
        <v>0</v>
      </c>
      <c r="N95" s="236">
        <v>0</v>
      </c>
      <c r="O95" s="236">
        <f>ROUND(E95*N95,2)</f>
        <v>0</v>
      </c>
      <c r="P95" s="236">
        <v>0</v>
      </c>
      <c r="Q95" s="236">
        <f>ROUND(E95*P95,2)</f>
        <v>0</v>
      </c>
      <c r="R95" s="238" t="s">
        <v>297</v>
      </c>
      <c r="S95" s="238" t="s">
        <v>181</v>
      </c>
      <c r="T95" s="239" t="s">
        <v>181</v>
      </c>
      <c r="U95" s="221">
        <v>0.27700000000000002</v>
      </c>
      <c r="V95" s="221">
        <f>ROUND(E95*U95,2)</f>
        <v>17.45</v>
      </c>
      <c r="W95" s="221"/>
      <c r="X95" s="221" t="s">
        <v>298</v>
      </c>
      <c r="Y95" s="221" t="s">
        <v>183</v>
      </c>
      <c r="Z95" s="210"/>
      <c r="AA95" s="210"/>
      <c r="AB95" s="210"/>
      <c r="AC95" s="210"/>
      <c r="AD95" s="210"/>
      <c r="AE95" s="210"/>
      <c r="AF95" s="210"/>
      <c r="AG95" s="210" t="s">
        <v>299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53" t="s">
        <v>300</v>
      </c>
      <c r="D96" s="248"/>
      <c r="E96" s="248"/>
      <c r="F96" s="248"/>
      <c r="G96" s="248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189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0">
        <v>24</v>
      </c>
      <c r="B97" s="241" t="s">
        <v>301</v>
      </c>
      <c r="C97" s="251" t="s">
        <v>302</v>
      </c>
      <c r="D97" s="242" t="s">
        <v>281</v>
      </c>
      <c r="E97" s="243">
        <v>62.988990000000001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21</v>
      </c>
      <c r="M97" s="245">
        <f>G97*(1+L97/100)</f>
        <v>0</v>
      </c>
      <c r="N97" s="243">
        <v>0</v>
      </c>
      <c r="O97" s="243">
        <f>ROUND(E97*N97,2)</f>
        <v>0</v>
      </c>
      <c r="P97" s="243">
        <v>0</v>
      </c>
      <c r="Q97" s="243">
        <f>ROUND(E97*P97,2)</f>
        <v>0</v>
      </c>
      <c r="R97" s="245" t="s">
        <v>187</v>
      </c>
      <c r="S97" s="245" t="s">
        <v>181</v>
      </c>
      <c r="T97" s="246" t="s">
        <v>181</v>
      </c>
      <c r="U97" s="221">
        <v>0.49</v>
      </c>
      <c r="V97" s="221">
        <f>ROUND(E97*U97,2)</f>
        <v>30.86</v>
      </c>
      <c r="W97" s="221"/>
      <c r="X97" s="221" t="s">
        <v>298</v>
      </c>
      <c r="Y97" s="221" t="s">
        <v>183</v>
      </c>
      <c r="Z97" s="210"/>
      <c r="AA97" s="210"/>
      <c r="AB97" s="210"/>
      <c r="AC97" s="210"/>
      <c r="AD97" s="210"/>
      <c r="AE97" s="210"/>
      <c r="AF97" s="210"/>
      <c r="AG97" s="210" t="s">
        <v>299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0">
        <v>25</v>
      </c>
      <c r="B98" s="241" t="s">
        <v>303</v>
      </c>
      <c r="C98" s="251" t="s">
        <v>304</v>
      </c>
      <c r="D98" s="242" t="s">
        <v>281</v>
      </c>
      <c r="E98" s="243">
        <v>629.88986999999997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21</v>
      </c>
      <c r="M98" s="245">
        <f>G98*(1+L98/100)</f>
        <v>0</v>
      </c>
      <c r="N98" s="243">
        <v>0</v>
      </c>
      <c r="O98" s="243">
        <f>ROUND(E98*N98,2)</f>
        <v>0</v>
      </c>
      <c r="P98" s="243">
        <v>0</v>
      </c>
      <c r="Q98" s="243">
        <f>ROUND(E98*P98,2)</f>
        <v>0</v>
      </c>
      <c r="R98" s="245" t="s">
        <v>187</v>
      </c>
      <c r="S98" s="245" t="s">
        <v>181</v>
      </c>
      <c r="T98" s="246" t="s">
        <v>181</v>
      </c>
      <c r="U98" s="221">
        <v>0</v>
      </c>
      <c r="V98" s="221">
        <f>ROUND(E98*U98,2)</f>
        <v>0</v>
      </c>
      <c r="W98" s="221"/>
      <c r="X98" s="221" t="s">
        <v>298</v>
      </c>
      <c r="Y98" s="221" t="s">
        <v>183</v>
      </c>
      <c r="Z98" s="210"/>
      <c r="AA98" s="210"/>
      <c r="AB98" s="210"/>
      <c r="AC98" s="210"/>
      <c r="AD98" s="210"/>
      <c r="AE98" s="210"/>
      <c r="AF98" s="210"/>
      <c r="AG98" s="210" t="s">
        <v>299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0">
        <v>26</v>
      </c>
      <c r="B99" s="241" t="s">
        <v>305</v>
      </c>
      <c r="C99" s="251" t="s">
        <v>306</v>
      </c>
      <c r="D99" s="242" t="s">
        <v>281</v>
      </c>
      <c r="E99" s="243">
        <v>62.988990000000001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21</v>
      </c>
      <c r="M99" s="245">
        <f>G99*(1+L99/100)</f>
        <v>0</v>
      </c>
      <c r="N99" s="243">
        <v>0</v>
      </c>
      <c r="O99" s="243">
        <f>ROUND(E99*N99,2)</f>
        <v>0</v>
      </c>
      <c r="P99" s="243">
        <v>0</v>
      </c>
      <c r="Q99" s="243">
        <f>ROUND(E99*P99,2)</f>
        <v>0</v>
      </c>
      <c r="R99" s="245" t="s">
        <v>187</v>
      </c>
      <c r="S99" s="245" t="s">
        <v>181</v>
      </c>
      <c r="T99" s="246" t="s">
        <v>181</v>
      </c>
      <c r="U99" s="221">
        <v>0.94199999999999995</v>
      </c>
      <c r="V99" s="221">
        <f>ROUND(E99*U99,2)</f>
        <v>59.34</v>
      </c>
      <c r="W99" s="221"/>
      <c r="X99" s="221" t="s">
        <v>298</v>
      </c>
      <c r="Y99" s="221" t="s">
        <v>183</v>
      </c>
      <c r="Z99" s="210"/>
      <c r="AA99" s="210"/>
      <c r="AB99" s="210"/>
      <c r="AC99" s="210"/>
      <c r="AD99" s="210"/>
      <c r="AE99" s="210"/>
      <c r="AF99" s="210"/>
      <c r="AG99" s="210" t="s">
        <v>299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0">
        <v>27</v>
      </c>
      <c r="B100" s="241" t="s">
        <v>307</v>
      </c>
      <c r="C100" s="251" t="s">
        <v>308</v>
      </c>
      <c r="D100" s="242" t="s">
        <v>281</v>
      </c>
      <c r="E100" s="243">
        <v>377.93392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21</v>
      </c>
      <c r="M100" s="245">
        <f>G100*(1+L100/100)</f>
        <v>0</v>
      </c>
      <c r="N100" s="243">
        <v>0</v>
      </c>
      <c r="O100" s="243">
        <f>ROUND(E100*N100,2)</f>
        <v>0</v>
      </c>
      <c r="P100" s="243">
        <v>0</v>
      </c>
      <c r="Q100" s="243">
        <f>ROUND(E100*P100,2)</f>
        <v>0</v>
      </c>
      <c r="R100" s="245" t="s">
        <v>187</v>
      </c>
      <c r="S100" s="245" t="s">
        <v>181</v>
      </c>
      <c r="T100" s="246" t="s">
        <v>181</v>
      </c>
      <c r="U100" s="221">
        <v>0.105</v>
      </c>
      <c r="V100" s="221">
        <f>ROUND(E100*U100,2)</f>
        <v>39.68</v>
      </c>
      <c r="W100" s="221"/>
      <c r="X100" s="221" t="s">
        <v>298</v>
      </c>
      <c r="Y100" s="221" t="s">
        <v>183</v>
      </c>
      <c r="Z100" s="210"/>
      <c r="AA100" s="210"/>
      <c r="AB100" s="210"/>
      <c r="AC100" s="210"/>
      <c r="AD100" s="210"/>
      <c r="AE100" s="210"/>
      <c r="AF100" s="210"/>
      <c r="AG100" s="210" t="s">
        <v>299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40">
        <v>28</v>
      </c>
      <c r="B101" s="241" t="s">
        <v>309</v>
      </c>
      <c r="C101" s="251" t="s">
        <v>310</v>
      </c>
      <c r="D101" s="242" t="s">
        <v>281</v>
      </c>
      <c r="E101" s="243">
        <v>62.472479999999997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21</v>
      </c>
      <c r="M101" s="245">
        <f>G101*(1+L101/100)</f>
        <v>0</v>
      </c>
      <c r="N101" s="243">
        <v>0</v>
      </c>
      <c r="O101" s="243">
        <f>ROUND(E101*N101,2)</f>
        <v>0</v>
      </c>
      <c r="P101" s="243">
        <v>0</v>
      </c>
      <c r="Q101" s="243">
        <f>ROUND(E101*P101,2)</f>
        <v>0</v>
      </c>
      <c r="R101" s="245" t="s">
        <v>187</v>
      </c>
      <c r="S101" s="245" t="s">
        <v>181</v>
      </c>
      <c r="T101" s="246" t="s">
        <v>181</v>
      </c>
      <c r="U101" s="221">
        <v>0</v>
      </c>
      <c r="V101" s="221">
        <f>ROUND(E101*U101,2)</f>
        <v>0</v>
      </c>
      <c r="W101" s="221"/>
      <c r="X101" s="221" t="s">
        <v>298</v>
      </c>
      <c r="Y101" s="221" t="s">
        <v>183</v>
      </c>
      <c r="Z101" s="210"/>
      <c r="AA101" s="210"/>
      <c r="AB101" s="210"/>
      <c r="AC101" s="210"/>
      <c r="AD101" s="210"/>
      <c r="AE101" s="210"/>
      <c r="AF101" s="210"/>
      <c r="AG101" s="210" t="s">
        <v>299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0">
        <v>29</v>
      </c>
      <c r="B102" s="241" t="s">
        <v>311</v>
      </c>
      <c r="C102" s="251" t="s">
        <v>312</v>
      </c>
      <c r="D102" s="242" t="s">
        <v>281</v>
      </c>
      <c r="E102" s="243">
        <v>0.44091999999999998</v>
      </c>
      <c r="F102" s="244"/>
      <c r="G102" s="245">
        <f>ROUND(E102*F102,2)</f>
        <v>0</v>
      </c>
      <c r="H102" s="244"/>
      <c r="I102" s="245">
        <f>ROUND(E102*H102,2)</f>
        <v>0</v>
      </c>
      <c r="J102" s="244"/>
      <c r="K102" s="245">
        <f>ROUND(E102*J102,2)</f>
        <v>0</v>
      </c>
      <c r="L102" s="245">
        <v>21</v>
      </c>
      <c r="M102" s="245">
        <f>G102*(1+L102/100)</f>
        <v>0</v>
      </c>
      <c r="N102" s="243">
        <v>0</v>
      </c>
      <c r="O102" s="243">
        <f>ROUND(E102*N102,2)</f>
        <v>0</v>
      </c>
      <c r="P102" s="243">
        <v>0</v>
      </c>
      <c r="Q102" s="243">
        <f>ROUND(E102*P102,2)</f>
        <v>0</v>
      </c>
      <c r="R102" s="245" t="s">
        <v>187</v>
      </c>
      <c r="S102" s="245" t="s">
        <v>181</v>
      </c>
      <c r="T102" s="246" t="s">
        <v>181</v>
      </c>
      <c r="U102" s="221">
        <v>0</v>
      </c>
      <c r="V102" s="221">
        <f>ROUND(E102*U102,2)</f>
        <v>0</v>
      </c>
      <c r="W102" s="221"/>
      <c r="X102" s="221" t="s">
        <v>298</v>
      </c>
      <c r="Y102" s="221" t="s">
        <v>183</v>
      </c>
      <c r="Z102" s="210"/>
      <c r="AA102" s="210"/>
      <c r="AB102" s="210"/>
      <c r="AC102" s="210"/>
      <c r="AD102" s="210"/>
      <c r="AE102" s="210"/>
      <c r="AF102" s="210"/>
      <c r="AG102" s="210" t="s">
        <v>299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40">
        <v>30</v>
      </c>
      <c r="B103" s="241" t="s">
        <v>313</v>
      </c>
      <c r="C103" s="251" t="s">
        <v>314</v>
      </c>
      <c r="D103" s="242" t="s">
        <v>281</v>
      </c>
      <c r="E103" s="243">
        <v>7.5590000000000004E-2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21</v>
      </c>
      <c r="M103" s="245">
        <f>G103*(1+L103/100)</f>
        <v>0</v>
      </c>
      <c r="N103" s="243">
        <v>0</v>
      </c>
      <c r="O103" s="243">
        <f>ROUND(E103*N103,2)</f>
        <v>0</v>
      </c>
      <c r="P103" s="243">
        <v>0</v>
      </c>
      <c r="Q103" s="243">
        <f>ROUND(E103*P103,2)</f>
        <v>0</v>
      </c>
      <c r="R103" s="245" t="s">
        <v>187</v>
      </c>
      <c r="S103" s="245" t="s">
        <v>181</v>
      </c>
      <c r="T103" s="246" t="s">
        <v>181</v>
      </c>
      <c r="U103" s="221">
        <v>0</v>
      </c>
      <c r="V103" s="221">
        <f>ROUND(E103*U103,2)</f>
        <v>0</v>
      </c>
      <c r="W103" s="221"/>
      <c r="X103" s="221" t="s">
        <v>298</v>
      </c>
      <c r="Y103" s="221" t="s">
        <v>183</v>
      </c>
      <c r="Z103" s="210"/>
      <c r="AA103" s="210"/>
      <c r="AB103" s="210"/>
      <c r="AC103" s="210"/>
      <c r="AD103" s="210"/>
      <c r="AE103" s="210"/>
      <c r="AF103" s="210"/>
      <c r="AG103" s="210" t="s">
        <v>299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26" t="s">
        <v>175</v>
      </c>
      <c r="B104" s="227" t="s">
        <v>146</v>
      </c>
      <c r="C104" s="250" t="s">
        <v>28</v>
      </c>
      <c r="D104" s="228"/>
      <c r="E104" s="229"/>
      <c r="F104" s="230"/>
      <c r="G104" s="230">
        <f>SUMIF(AG105:AG106,"&lt;&gt;NOR",G105:G106)</f>
        <v>0</v>
      </c>
      <c r="H104" s="230"/>
      <c r="I104" s="230">
        <f>SUM(I105:I106)</f>
        <v>0</v>
      </c>
      <c r="J104" s="230"/>
      <c r="K104" s="230">
        <f>SUM(K105:K106)</f>
        <v>0</v>
      </c>
      <c r="L104" s="230"/>
      <c r="M104" s="230">
        <f>SUM(M105:M106)</f>
        <v>0</v>
      </c>
      <c r="N104" s="229"/>
      <c r="O104" s="229">
        <f>SUM(O105:O106)</f>
        <v>0</v>
      </c>
      <c r="P104" s="229"/>
      <c r="Q104" s="229">
        <f>SUM(Q105:Q106)</f>
        <v>0</v>
      </c>
      <c r="R104" s="230"/>
      <c r="S104" s="230"/>
      <c r="T104" s="231"/>
      <c r="U104" s="225"/>
      <c r="V104" s="225">
        <f>SUM(V105:V106)</f>
        <v>0</v>
      </c>
      <c r="W104" s="225"/>
      <c r="X104" s="225"/>
      <c r="Y104" s="225"/>
      <c r="AG104" t="s">
        <v>176</v>
      </c>
    </row>
    <row r="105" spans="1:60" outlineLevel="1" x14ac:dyDescent="0.2">
      <c r="A105" s="233">
        <v>31</v>
      </c>
      <c r="B105" s="234" t="s">
        <v>315</v>
      </c>
      <c r="C105" s="252" t="s">
        <v>316</v>
      </c>
      <c r="D105" s="235" t="s">
        <v>317</v>
      </c>
      <c r="E105" s="236">
        <v>1</v>
      </c>
      <c r="F105" s="237"/>
      <c r="G105" s="238">
        <f>ROUND(E105*F105,2)</f>
        <v>0</v>
      </c>
      <c r="H105" s="237"/>
      <c r="I105" s="238">
        <f>ROUND(E105*H105,2)</f>
        <v>0</v>
      </c>
      <c r="J105" s="237"/>
      <c r="K105" s="238">
        <f>ROUND(E105*J105,2)</f>
        <v>0</v>
      </c>
      <c r="L105" s="238">
        <v>21</v>
      </c>
      <c r="M105" s="238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8"/>
      <c r="S105" s="238" t="s">
        <v>181</v>
      </c>
      <c r="T105" s="239" t="s">
        <v>318</v>
      </c>
      <c r="U105" s="221">
        <v>0</v>
      </c>
      <c r="V105" s="221">
        <f>ROUND(E105*U105,2)</f>
        <v>0</v>
      </c>
      <c r="W105" s="221"/>
      <c r="X105" s="221" t="s">
        <v>319</v>
      </c>
      <c r="Y105" s="221" t="s">
        <v>183</v>
      </c>
      <c r="Z105" s="210"/>
      <c r="AA105" s="210"/>
      <c r="AB105" s="210"/>
      <c r="AC105" s="210"/>
      <c r="AD105" s="210"/>
      <c r="AE105" s="210"/>
      <c r="AF105" s="210"/>
      <c r="AG105" s="210" t="s">
        <v>320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">
      <c r="A106" s="217"/>
      <c r="B106" s="218"/>
      <c r="C106" s="255" t="s">
        <v>321</v>
      </c>
      <c r="D106" s="249"/>
      <c r="E106" s="249"/>
      <c r="F106" s="249"/>
      <c r="G106" s="249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322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3"/>
      <c r="B107" s="4"/>
      <c r="C107" s="256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v>15</v>
      </c>
      <c r="AF107">
        <v>21</v>
      </c>
      <c r="AG107" t="s">
        <v>161</v>
      </c>
    </row>
    <row r="108" spans="1:60" x14ac:dyDescent="0.2">
      <c r="A108" s="213"/>
      <c r="B108" s="214" t="s">
        <v>29</v>
      </c>
      <c r="C108" s="257"/>
      <c r="D108" s="215"/>
      <c r="E108" s="216"/>
      <c r="F108" s="216"/>
      <c r="G108" s="232">
        <f>G8+G10+G84+G87+G94+G104</f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E108">
        <f>SUMIF(L7:L106,AE107,G7:G106)</f>
        <v>0</v>
      </c>
      <c r="AF108">
        <f>SUMIF(L7:L106,AF107,G7:G106)</f>
        <v>0</v>
      </c>
      <c r="AG108" t="s">
        <v>323</v>
      </c>
    </row>
    <row r="109" spans="1:60" x14ac:dyDescent="0.2">
      <c r="C109" s="258"/>
      <c r="D109" s="10"/>
      <c r="AG109" t="s">
        <v>324</v>
      </c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A14" sheet="1" formatRows="0"/>
  <mergeCells count="19">
    <mergeCell ref="C106:G106"/>
    <mergeCell ref="C45:G45"/>
    <mergeCell ref="C48:G48"/>
    <mergeCell ref="C52:G52"/>
    <mergeCell ref="C80:G80"/>
    <mergeCell ref="C86:G86"/>
    <mergeCell ref="C96:G96"/>
    <mergeCell ref="C24:G24"/>
    <mergeCell ref="C27:G27"/>
    <mergeCell ref="C31:G31"/>
    <mergeCell ref="C37:G37"/>
    <mergeCell ref="C40:G40"/>
    <mergeCell ref="C43:G43"/>
    <mergeCell ref="A1:G1"/>
    <mergeCell ref="C2:G2"/>
    <mergeCell ref="C3:G3"/>
    <mergeCell ref="C4:G4"/>
    <mergeCell ref="C12:G12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148</v>
      </c>
      <c r="B1" s="195"/>
      <c r="C1" s="195"/>
      <c r="D1" s="195"/>
      <c r="E1" s="195"/>
      <c r="F1" s="195"/>
      <c r="G1" s="195"/>
      <c r="AG1" t="s">
        <v>149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150</v>
      </c>
      <c r="AG3" t="s">
        <v>151</v>
      </c>
    </row>
    <row r="4" spans="1:60" ht="24.95" customHeight="1" x14ac:dyDescent="0.2">
      <c r="A4" s="200" t="s">
        <v>9</v>
      </c>
      <c r="B4" s="201" t="s">
        <v>52</v>
      </c>
      <c r="C4" s="202" t="s">
        <v>53</v>
      </c>
      <c r="D4" s="203"/>
      <c r="E4" s="203"/>
      <c r="F4" s="203"/>
      <c r="G4" s="204"/>
      <c r="AG4" t="s">
        <v>152</v>
      </c>
    </row>
    <row r="5" spans="1:60" x14ac:dyDescent="0.2">
      <c r="D5" s="10"/>
    </row>
    <row r="6" spans="1:60" ht="38.25" x14ac:dyDescent="0.2">
      <c r="A6" s="206" t="s">
        <v>153</v>
      </c>
      <c r="B6" s="208" t="s">
        <v>154</v>
      </c>
      <c r="C6" s="208" t="s">
        <v>155</v>
      </c>
      <c r="D6" s="207" t="s">
        <v>156</v>
      </c>
      <c r="E6" s="206" t="s">
        <v>157</v>
      </c>
      <c r="F6" s="205" t="s">
        <v>158</v>
      </c>
      <c r="G6" s="206" t="s">
        <v>29</v>
      </c>
      <c r="H6" s="209" t="s">
        <v>30</v>
      </c>
      <c r="I6" s="209" t="s">
        <v>159</v>
      </c>
      <c r="J6" s="209" t="s">
        <v>31</v>
      </c>
      <c r="K6" s="209" t="s">
        <v>160</v>
      </c>
      <c r="L6" s="209" t="s">
        <v>161</v>
      </c>
      <c r="M6" s="209" t="s">
        <v>162</v>
      </c>
      <c r="N6" s="209" t="s">
        <v>163</v>
      </c>
      <c r="O6" s="209" t="s">
        <v>164</v>
      </c>
      <c r="P6" s="209" t="s">
        <v>165</v>
      </c>
      <c r="Q6" s="209" t="s">
        <v>166</v>
      </c>
      <c r="R6" s="209" t="s">
        <v>167</v>
      </c>
      <c r="S6" s="209" t="s">
        <v>168</v>
      </c>
      <c r="T6" s="209" t="s">
        <v>169</v>
      </c>
      <c r="U6" s="209" t="s">
        <v>170</v>
      </c>
      <c r="V6" s="209" t="s">
        <v>171</v>
      </c>
      <c r="W6" s="209" t="s">
        <v>172</v>
      </c>
      <c r="X6" s="209" t="s">
        <v>173</v>
      </c>
      <c r="Y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175</v>
      </c>
      <c r="B8" s="227" t="s">
        <v>77</v>
      </c>
      <c r="C8" s="250" t="s">
        <v>78</v>
      </c>
      <c r="D8" s="228"/>
      <c r="E8" s="229"/>
      <c r="F8" s="230"/>
      <c r="G8" s="230">
        <f>SUMIF(AG9:AG50,"&lt;&gt;NOR",G9:G50)</f>
        <v>0</v>
      </c>
      <c r="H8" s="230"/>
      <c r="I8" s="230">
        <f>SUM(I9:I50)</f>
        <v>0</v>
      </c>
      <c r="J8" s="230"/>
      <c r="K8" s="230">
        <f>SUM(K9:K50)</f>
        <v>0</v>
      </c>
      <c r="L8" s="230"/>
      <c r="M8" s="230">
        <f>SUM(M9:M50)</f>
        <v>0</v>
      </c>
      <c r="N8" s="229"/>
      <c r="O8" s="229">
        <f>SUM(O9:O50)</f>
        <v>13.719999999999997</v>
      </c>
      <c r="P8" s="229"/>
      <c r="Q8" s="229">
        <f>SUM(Q9:Q50)</f>
        <v>0</v>
      </c>
      <c r="R8" s="230"/>
      <c r="S8" s="230"/>
      <c r="T8" s="231"/>
      <c r="U8" s="225"/>
      <c r="V8" s="225">
        <f>SUM(V9:V50)</f>
        <v>70.350000000000009</v>
      </c>
      <c r="W8" s="225"/>
      <c r="X8" s="225"/>
      <c r="Y8" s="225"/>
      <c r="AG8" t="s">
        <v>176</v>
      </c>
    </row>
    <row r="9" spans="1:60" ht="22.5" outlineLevel="1" x14ac:dyDescent="0.2">
      <c r="A9" s="233">
        <v>1</v>
      </c>
      <c r="B9" s="234" t="s">
        <v>325</v>
      </c>
      <c r="C9" s="252" t="s">
        <v>326</v>
      </c>
      <c r="D9" s="235" t="s">
        <v>179</v>
      </c>
      <c r="E9" s="236">
        <v>12.7575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0.27964</v>
      </c>
      <c r="O9" s="236">
        <f>ROUND(E9*N9,2)</f>
        <v>3.57</v>
      </c>
      <c r="P9" s="236">
        <v>0</v>
      </c>
      <c r="Q9" s="236">
        <f>ROUND(E9*P9,2)</f>
        <v>0</v>
      </c>
      <c r="R9" s="238" t="s">
        <v>327</v>
      </c>
      <c r="S9" s="238" t="s">
        <v>181</v>
      </c>
      <c r="T9" s="239" t="s">
        <v>181</v>
      </c>
      <c r="U9" s="221">
        <v>0.78149999999999997</v>
      </c>
      <c r="V9" s="221">
        <f>ROUND(E9*U9,2)</f>
        <v>9.9700000000000006</v>
      </c>
      <c r="W9" s="221"/>
      <c r="X9" s="221" t="s">
        <v>182</v>
      </c>
      <c r="Y9" s="221" t="s">
        <v>183</v>
      </c>
      <c r="Z9" s="210"/>
      <c r="AA9" s="210"/>
      <c r="AB9" s="210"/>
      <c r="AC9" s="210"/>
      <c r="AD9" s="210"/>
      <c r="AE9" s="210"/>
      <c r="AF9" s="210"/>
      <c r="AG9" s="210" t="s">
        <v>184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4" t="s">
        <v>328</v>
      </c>
      <c r="D10" s="223"/>
      <c r="E10" s="224">
        <v>0.78749999999999998</v>
      </c>
      <c r="F10" s="221"/>
      <c r="G10" s="221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191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54" t="s">
        <v>329</v>
      </c>
      <c r="D11" s="223"/>
      <c r="E11" s="224">
        <v>2.52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191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54" t="s">
        <v>330</v>
      </c>
      <c r="D12" s="223"/>
      <c r="E12" s="224">
        <v>1.575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191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54" t="s">
        <v>331</v>
      </c>
      <c r="D13" s="223"/>
      <c r="E13" s="224">
        <v>2.52</v>
      </c>
      <c r="F13" s="221"/>
      <c r="G13" s="221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191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54" t="s">
        <v>332</v>
      </c>
      <c r="D14" s="223"/>
      <c r="E14" s="224">
        <v>5.3550000000000004</v>
      </c>
      <c r="F14" s="221"/>
      <c r="G14" s="221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191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33">
        <v>2</v>
      </c>
      <c r="B15" s="234" t="s">
        <v>333</v>
      </c>
      <c r="C15" s="252" t="s">
        <v>334</v>
      </c>
      <c r="D15" s="235" t="s">
        <v>179</v>
      </c>
      <c r="E15" s="236">
        <v>12.08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6">
        <v>0.34808</v>
      </c>
      <c r="O15" s="236">
        <f>ROUND(E15*N15,2)</f>
        <v>4.2</v>
      </c>
      <c r="P15" s="236">
        <v>0</v>
      </c>
      <c r="Q15" s="236">
        <f>ROUND(E15*P15,2)</f>
        <v>0</v>
      </c>
      <c r="R15" s="238" t="s">
        <v>327</v>
      </c>
      <c r="S15" s="238" t="s">
        <v>181</v>
      </c>
      <c r="T15" s="239" t="s">
        <v>181</v>
      </c>
      <c r="U15" s="221">
        <v>0.95609999999999995</v>
      </c>
      <c r="V15" s="221">
        <f>ROUND(E15*U15,2)</f>
        <v>11.55</v>
      </c>
      <c r="W15" s="221"/>
      <c r="X15" s="221" t="s">
        <v>182</v>
      </c>
      <c r="Y15" s="221" t="s">
        <v>183</v>
      </c>
      <c r="Z15" s="210"/>
      <c r="AA15" s="210"/>
      <c r="AB15" s="210"/>
      <c r="AC15" s="210"/>
      <c r="AD15" s="210"/>
      <c r="AE15" s="210"/>
      <c r="AF15" s="210"/>
      <c r="AG15" s="210" t="s">
        <v>184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54" t="s">
        <v>335</v>
      </c>
      <c r="D16" s="223"/>
      <c r="E16" s="224">
        <v>8.5399999999999991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191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54" t="s">
        <v>336</v>
      </c>
      <c r="D17" s="223"/>
      <c r="E17" s="224">
        <v>3.54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191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3">
        <v>3</v>
      </c>
      <c r="B18" s="234" t="s">
        <v>337</v>
      </c>
      <c r="C18" s="252" t="s">
        <v>338</v>
      </c>
      <c r="D18" s="235" t="s">
        <v>226</v>
      </c>
      <c r="E18" s="236">
        <v>6</v>
      </c>
      <c r="F18" s="237"/>
      <c r="G18" s="238">
        <f>ROUND(E18*F18,2)</f>
        <v>0</v>
      </c>
      <c r="H18" s="237"/>
      <c r="I18" s="238">
        <f>ROUND(E18*H18,2)</f>
        <v>0</v>
      </c>
      <c r="J18" s="237"/>
      <c r="K18" s="238">
        <f>ROUND(E18*J18,2)</f>
        <v>0</v>
      </c>
      <c r="L18" s="238">
        <v>21</v>
      </c>
      <c r="M18" s="238">
        <f>G18*(1+L18/100)</f>
        <v>0</v>
      </c>
      <c r="N18" s="236">
        <v>2.6509999999999999E-2</v>
      </c>
      <c r="O18" s="236">
        <f>ROUND(E18*N18,2)</f>
        <v>0.16</v>
      </c>
      <c r="P18" s="236">
        <v>0</v>
      </c>
      <c r="Q18" s="236">
        <f>ROUND(E18*P18,2)</f>
        <v>0</v>
      </c>
      <c r="R18" s="238" t="s">
        <v>327</v>
      </c>
      <c r="S18" s="238" t="s">
        <v>181</v>
      </c>
      <c r="T18" s="239" t="s">
        <v>181</v>
      </c>
      <c r="U18" s="221">
        <v>0.24199999999999999</v>
      </c>
      <c r="V18" s="221">
        <f>ROUND(E18*U18,2)</f>
        <v>1.45</v>
      </c>
      <c r="W18" s="221"/>
      <c r="X18" s="221" t="s">
        <v>182</v>
      </c>
      <c r="Y18" s="221" t="s">
        <v>183</v>
      </c>
      <c r="Z18" s="210"/>
      <c r="AA18" s="210"/>
      <c r="AB18" s="210"/>
      <c r="AC18" s="210"/>
      <c r="AD18" s="210"/>
      <c r="AE18" s="210"/>
      <c r="AF18" s="210"/>
      <c r="AG18" s="210" t="s">
        <v>184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4" t="s">
        <v>339</v>
      </c>
      <c r="D19" s="223"/>
      <c r="E19" s="224">
        <v>1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191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4" t="s">
        <v>340</v>
      </c>
      <c r="D20" s="223"/>
      <c r="E20" s="224">
        <v>2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191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54" t="s">
        <v>341</v>
      </c>
      <c r="D21" s="223"/>
      <c r="E21" s="224">
        <v>1</v>
      </c>
      <c r="F21" s="221"/>
      <c r="G21" s="221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191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54" t="s">
        <v>342</v>
      </c>
      <c r="D22" s="223"/>
      <c r="E22" s="224">
        <v>2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191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3">
        <v>4</v>
      </c>
      <c r="B23" s="234" t="s">
        <v>343</v>
      </c>
      <c r="C23" s="252" t="s">
        <v>344</v>
      </c>
      <c r="D23" s="235" t="s">
        <v>226</v>
      </c>
      <c r="E23" s="236">
        <v>1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0.11915000000000001</v>
      </c>
      <c r="O23" s="236">
        <f>ROUND(E23*N23,2)</f>
        <v>0.12</v>
      </c>
      <c r="P23" s="236">
        <v>0</v>
      </c>
      <c r="Q23" s="236">
        <f>ROUND(E23*P23,2)</f>
        <v>0</v>
      </c>
      <c r="R23" s="238" t="s">
        <v>327</v>
      </c>
      <c r="S23" s="238" t="s">
        <v>181</v>
      </c>
      <c r="T23" s="239" t="s">
        <v>181</v>
      </c>
      <c r="U23" s="221">
        <v>0.30099999999999999</v>
      </c>
      <c r="V23" s="221">
        <f>ROUND(E23*U23,2)</f>
        <v>0.3</v>
      </c>
      <c r="W23" s="221"/>
      <c r="X23" s="221" t="s">
        <v>182</v>
      </c>
      <c r="Y23" s="221" t="s">
        <v>183</v>
      </c>
      <c r="Z23" s="210"/>
      <c r="AA23" s="210"/>
      <c r="AB23" s="210"/>
      <c r="AC23" s="210"/>
      <c r="AD23" s="210"/>
      <c r="AE23" s="210"/>
      <c r="AF23" s="210"/>
      <c r="AG23" s="210" t="s">
        <v>184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4" t="s">
        <v>345</v>
      </c>
      <c r="D24" s="223"/>
      <c r="E24" s="224">
        <v>1</v>
      </c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191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3">
        <v>5</v>
      </c>
      <c r="B25" s="234" t="s">
        <v>346</v>
      </c>
      <c r="C25" s="252" t="s">
        <v>347</v>
      </c>
      <c r="D25" s="235" t="s">
        <v>281</v>
      </c>
      <c r="E25" s="236">
        <v>0.23415</v>
      </c>
      <c r="F25" s="237"/>
      <c r="G25" s="238">
        <f>ROUND(E25*F25,2)</f>
        <v>0</v>
      </c>
      <c r="H25" s="237"/>
      <c r="I25" s="238">
        <f>ROUND(E25*H25,2)</f>
        <v>0</v>
      </c>
      <c r="J25" s="237"/>
      <c r="K25" s="238">
        <f>ROUND(E25*J25,2)</f>
        <v>0</v>
      </c>
      <c r="L25" s="238">
        <v>21</v>
      </c>
      <c r="M25" s="238">
        <f>G25*(1+L25/100)</f>
        <v>0</v>
      </c>
      <c r="N25" s="236">
        <v>1.0900000000000001</v>
      </c>
      <c r="O25" s="236">
        <f>ROUND(E25*N25,2)</f>
        <v>0.26</v>
      </c>
      <c r="P25" s="236">
        <v>0</v>
      </c>
      <c r="Q25" s="236">
        <f>ROUND(E25*P25,2)</f>
        <v>0</v>
      </c>
      <c r="R25" s="238" t="s">
        <v>282</v>
      </c>
      <c r="S25" s="238" t="s">
        <v>181</v>
      </c>
      <c r="T25" s="239" t="s">
        <v>181</v>
      </c>
      <c r="U25" s="221">
        <v>20.6</v>
      </c>
      <c r="V25" s="221">
        <f>ROUND(E25*U25,2)</f>
        <v>4.82</v>
      </c>
      <c r="W25" s="221"/>
      <c r="X25" s="221" t="s">
        <v>182</v>
      </c>
      <c r="Y25" s="221" t="s">
        <v>183</v>
      </c>
      <c r="Z25" s="210"/>
      <c r="AA25" s="210"/>
      <c r="AB25" s="210"/>
      <c r="AC25" s="210"/>
      <c r="AD25" s="210"/>
      <c r="AE25" s="210"/>
      <c r="AF25" s="210"/>
      <c r="AG25" s="210" t="s">
        <v>184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3" t="s">
        <v>348</v>
      </c>
      <c r="D26" s="248"/>
      <c r="E26" s="248"/>
      <c r="F26" s="248"/>
      <c r="G26" s="248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189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4" t="s">
        <v>349</v>
      </c>
      <c r="D27" s="223"/>
      <c r="E27" s="224">
        <v>0.23415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191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3">
        <v>6</v>
      </c>
      <c r="B28" s="234" t="s">
        <v>350</v>
      </c>
      <c r="C28" s="252" t="s">
        <v>351</v>
      </c>
      <c r="D28" s="235" t="s">
        <v>179</v>
      </c>
      <c r="E28" s="236">
        <v>33.040900000000001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7.4709999999999999E-2</v>
      </c>
      <c r="O28" s="236">
        <f>ROUND(E28*N28,2)</f>
        <v>2.4700000000000002</v>
      </c>
      <c r="P28" s="236">
        <v>0</v>
      </c>
      <c r="Q28" s="236">
        <f>ROUND(E28*P28,2)</f>
        <v>0</v>
      </c>
      <c r="R28" s="238" t="s">
        <v>327</v>
      </c>
      <c r="S28" s="238" t="s">
        <v>181</v>
      </c>
      <c r="T28" s="239" t="s">
        <v>181</v>
      </c>
      <c r="U28" s="221">
        <v>0.52915000000000001</v>
      </c>
      <c r="V28" s="221">
        <f>ROUND(E28*U28,2)</f>
        <v>17.48</v>
      </c>
      <c r="W28" s="221"/>
      <c r="X28" s="221" t="s">
        <v>182</v>
      </c>
      <c r="Y28" s="221" t="s">
        <v>183</v>
      </c>
      <c r="Z28" s="210"/>
      <c r="AA28" s="210"/>
      <c r="AB28" s="210"/>
      <c r="AC28" s="210"/>
      <c r="AD28" s="210"/>
      <c r="AE28" s="210"/>
      <c r="AF28" s="210"/>
      <c r="AG28" s="210" t="s">
        <v>184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3" t="s">
        <v>352</v>
      </c>
      <c r="D29" s="248"/>
      <c r="E29" s="248"/>
      <c r="F29" s="248"/>
      <c r="G29" s="248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189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17"/>
      <c r="B30" s="218"/>
      <c r="C30" s="254" t="s">
        <v>353</v>
      </c>
      <c r="D30" s="223"/>
      <c r="E30" s="224">
        <v>4.4995000000000003</v>
      </c>
      <c r="F30" s="221"/>
      <c r="G30" s="221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191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4" t="s">
        <v>354</v>
      </c>
      <c r="D31" s="223"/>
      <c r="E31" s="224">
        <v>2.1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191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4" t="s">
        <v>355</v>
      </c>
      <c r="D32" s="223"/>
      <c r="E32" s="224">
        <v>7.1524999999999999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191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54" t="s">
        <v>356</v>
      </c>
      <c r="D33" s="223"/>
      <c r="E33" s="224">
        <v>8.0404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191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54" t="s">
        <v>357</v>
      </c>
      <c r="D34" s="223"/>
      <c r="E34" s="224">
        <v>11.2485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191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3">
        <v>7</v>
      </c>
      <c r="B35" s="234" t="s">
        <v>358</v>
      </c>
      <c r="C35" s="252" t="s">
        <v>359</v>
      </c>
      <c r="D35" s="235" t="s">
        <v>179</v>
      </c>
      <c r="E35" s="236">
        <v>17.451000000000001</v>
      </c>
      <c r="F35" s="237"/>
      <c r="G35" s="238">
        <f>ROUND(E35*F35,2)</f>
        <v>0</v>
      </c>
      <c r="H35" s="237"/>
      <c r="I35" s="238">
        <f>ROUND(E35*H35,2)</f>
        <v>0</v>
      </c>
      <c r="J35" s="237"/>
      <c r="K35" s="238">
        <f>ROUND(E35*J35,2)</f>
        <v>0</v>
      </c>
      <c r="L35" s="238">
        <v>21</v>
      </c>
      <c r="M35" s="238">
        <f>G35*(1+L35/100)</f>
        <v>0</v>
      </c>
      <c r="N35" s="236">
        <v>0.11219</v>
      </c>
      <c r="O35" s="236">
        <f>ROUND(E35*N35,2)</f>
        <v>1.96</v>
      </c>
      <c r="P35" s="236">
        <v>0</v>
      </c>
      <c r="Q35" s="236">
        <f>ROUND(E35*P35,2)</f>
        <v>0</v>
      </c>
      <c r="R35" s="238" t="s">
        <v>327</v>
      </c>
      <c r="S35" s="238" t="s">
        <v>181</v>
      </c>
      <c r="T35" s="239" t="s">
        <v>181</v>
      </c>
      <c r="U35" s="221">
        <v>0.55488999999999999</v>
      </c>
      <c r="V35" s="221">
        <f>ROUND(E35*U35,2)</f>
        <v>9.68</v>
      </c>
      <c r="W35" s="221"/>
      <c r="X35" s="221" t="s">
        <v>182</v>
      </c>
      <c r="Y35" s="221" t="s">
        <v>183</v>
      </c>
      <c r="Z35" s="210"/>
      <c r="AA35" s="210"/>
      <c r="AB35" s="210"/>
      <c r="AC35" s="210"/>
      <c r="AD35" s="210"/>
      <c r="AE35" s="210"/>
      <c r="AF35" s="210"/>
      <c r="AG35" s="210" t="s">
        <v>184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3" t="s">
        <v>352</v>
      </c>
      <c r="D36" s="248"/>
      <c r="E36" s="248"/>
      <c r="F36" s="248"/>
      <c r="G36" s="248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189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4" t="s">
        <v>360</v>
      </c>
      <c r="D37" s="223"/>
      <c r="E37" s="224">
        <v>10.026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191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4" t="s">
        <v>361</v>
      </c>
      <c r="D38" s="223"/>
      <c r="E38" s="224">
        <v>3.45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191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54" t="s">
        <v>362</v>
      </c>
      <c r="D39" s="223"/>
      <c r="E39" s="224">
        <v>1.35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191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54" t="s">
        <v>363</v>
      </c>
      <c r="D40" s="223"/>
      <c r="E40" s="224">
        <v>2.625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191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3">
        <v>8</v>
      </c>
      <c r="B41" s="234" t="s">
        <v>364</v>
      </c>
      <c r="C41" s="252" t="s">
        <v>365</v>
      </c>
      <c r="D41" s="235" t="s">
        <v>249</v>
      </c>
      <c r="E41" s="236">
        <v>34.835000000000001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1.0200000000000001E-3</v>
      </c>
      <c r="O41" s="236">
        <f>ROUND(E41*N41,2)</f>
        <v>0.04</v>
      </c>
      <c r="P41" s="236">
        <v>0</v>
      </c>
      <c r="Q41" s="236">
        <f>ROUND(E41*P41,2)</f>
        <v>0</v>
      </c>
      <c r="R41" s="238" t="s">
        <v>327</v>
      </c>
      <c r="S41" s="238" t="s">
        <v>181</v>
      </c>
      <c r="T41" s="239" t="s">
        <v>181</v>
      </c>
      <c r="U41" s="221">
        <v>0.223</v>
      </c>
      <c r="V41" s="221">
        <f>ROUND(E41*U41,2)</f>
        <v>7.77</v>
      </c>
      <c r="W41" s="221"/>
      <c r="X41" s="221" t="s">
        <v>182</v>
      </c>
      <c r="Y41" s="221" t="s">
        <v>183</v>
      </c>
      <c r="Z41" s="210"/>
      <c r="AA41" s="210"/>
      <c r="AB41" s="210"/>
      <c r="AC41" s="210"/>
      <c r="AD41" s="210"/>
      <c r="AE41" s="210"/>
      <c r="AF41" s="210"/>
      <c r="AG41" s="210" t="s">
        <v>184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3" t="s">
        <v>366</v>
      </c>
      <c r="D42" s="248"/>
      <c r="E42" s="248"/>
      <c r="F42" s="248"/>
      <c r="G42" s="248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189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4" t="s">
        <v>367</v>
      </c>
      <c r="D43" s="223"/>
      <c r="E43" s="224">
        <v>29.265000000000001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191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4" t="s">
        <v>368</v>
      </c>
      <c r="D44" s="223"/>
      <c r="E44" s="224">
        <v>5.57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191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33.75" outlineLevel="1" x14ac:dyDescent="0.2">
      <c r="A45" s="233">
        <v>9</v>
      </c>
      <c r="B45" s="234" t="s">
        <v>369</v>
      </c>
      <c r="C45" s="252" t="s">
        <v>370</v>
      </c>
      <c r="D45" s="235" t="s">
        <v>179</v>
      </c>
      <c r="E45" s="236">
        <v>5.9939999999999998</v>
      </c>
      <c r="F45" s="237"/>
      <c r="G45" s="238">
        <f>ROUND(E45*F45,2)</f>
        <v>0</v>
      </c>
      <c r="H45" s="237"/>
      <c r="I45" s="238">
        <f>ROUND(E45*H45,2)</f>
        <v>0</v>
      </c>
      <c r="J45" s="237"/>
      <c r="K45" s="238">
        <f>ROUND(E45*J45,2)</f>
        <v>0</v>
      </c>
      <c r="L45" s="238">
        <v>21</v>
      </c>
      <c r="M45" s="238">
        <f>G45*(1+L45/100)</f>
        <v>0</v>
      </c>
      <c r="N45" s="236">
        <v>0.15679999999999999</v>
      </c>
      <c r="O45" s="236">
        <f>ROUND(E45*N45,2)</f>
        <v>0.94</v>
      </c>
      <c r="P45" s="236">
        <v>0</v>
      </c>
      <c r="Q45" s="236">
        <f>ROUND(E45*P45,2)</f>
        <v>0</v>
      </c>
      <c r="R45" s="238" t="s">
        <v>327</v>
      </c>
      <c r="S45" s="238" t="s">
        <v>181</v>
      </c>
      <c r="T45" s="239" t="s">
        <v>181</v>
      </c>
      <c r="U45" s="221">
        <v>1.2225999999999999</v>
      </c>
      <c r="V45" s="221">
        <f>ROUND(E45*U45,2)</f>
        <v>7.33</v>
      </c>
      <c r="W45" s="221"/>
      <c r="X45" s="221" t="s">
        <v>182</v>
      </c>
      <c r="Y45" s="221" t="s">
        <v>183</v>
      </c>
      <c r="Z45" s="210"/>
      <c r="AA45" s="210"/>
      <c r="AB45" s="210"/>
      <c r="AC45" s="210"/>
      <c r="AD45" s="210"/>
      <c r="AE45" s="210"/>
      <c r="AF45" s="210"/>
      <c r="AG45" s="210" t="s">
        <v>184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17"/>
      <c r="B46" s="218"/>
      <c r="C46" s="253" t="s">
        <v>371</v>
      </c>
      <c r="D46" s="248"/>
      <c r="E46" s="248"/>
      <c r="F46" s="248"/>
      <c r="G46" s="248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189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54" t="s">
        <v>372</v>
      </c>
      <c r="D47" s="223"/>
      <c r="E47" s="224">
        <v>1.08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191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54" t="s">
        <v>373</v>
      </c>
      <c r="D48" s="223"/>
      <c r="E48" s="224">
        <v>0.86399999999999999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191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54" t="s">
        <v>374</v>
      </c>
      <c r="D49" s="223"/>
      <c r="E49" s="224">
        <v>3.24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191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4" t="s">
        <v>375</v>
      </c>
      <c r="D50" s="223"/>
      <c r="E50" s="224">
        <v>0.81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191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226" t="s">
        <v>175</v>
      </c>
      <c r="B51" s="227" t="s">
        <v>79</v>
      </c>
      <c r="C51" s="250" t="s">
        <v>80</v>
      </c>
      <c r="D51" s="228"/>
      <c r="E51" s="229"/>
      <c r="F51" s="230"/>
      <c r="G51" s="230">
        <f>SUMIF(AG52:AG59,"&lt;&gt;NOR",G52:G59)</f>
        <v>0</v>
      </c>
      <c r="H51" s="230"/>
      <c r="I51" s="230">
        <f>SUM(I52:I59)</f>
        <v>0</v>
      </c>
      <c r="J51" s="230"/>
      <c r="K51" s="230">
        <f>SUM(K52:K59)</f>
        <v>0</v>
      </c>
      <c r="L51" s="230"/>
      <c r="M51" s="230">
        <f>SUM(M52:M59)</f>
        <v>0</v>
      </c>
      <c r="N51" s="229"/>
      <c r="O51" s="229">
        <f>SUM(O52:O59)</f>
        <v>0.93</v>
      </c>
      <c r="P51" s="229"/>
      <c r="Q51" s="229">
        <f>SUM(Q52:Q59)</f>
        <v>0</v>
      </c>
      <c r="R51" s="230"/>
      <c r="S51" s="230"/>
      <c r="T51" s="231"/>
      <c r="U51" s="225"/>
      <c r="V51" s="225">
        <f>SUM(V52:V59)</f>
        <v>36.31</v>
      </c>
      <c r="W51" s="225"/>
      <c r="X51" s="225"/>
      <c r="Y51" s="225"/>
      <c r="AG51" t="s">
        <v>176</v>
      </c>
    </row>
    <row r="52" spans="1:60" ht="22.5" outlineLevel="1" x14ac:dyDescent="0.2">
      <c r="A52" s="233">
        <v>10</v>
      </c>
      <c r="B52" s="234" t="s">
        <v>376</v>
      </c>
      <c r="C52" s="252" t="s">
        <v>377</v>
      </c>
      <c r="D52" s="235" t="s">
        <v>179</v>
      </c>
      <c r="E52" s="236">
        <v>8.64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1.243E-2</v>
      </c>
      <c r="O52" s="236">
        <f>ROUND(E52*N52,2)</f>
        <v>0.11</v>
      </c>
      <c r="P52" s="236">
        <v>0</v>
      </c>
      <c r="Q52" s="236">
        <f>ROUND(E52*P52,2)</f>
        <v>0</v>
      </c>
      <c r="R52" s="238" t="s">
        <v>327</v>
      </c>
      <c r="S52" s="238" t="s">
        <v>181</v>
      </c>
      <c r="T52" s="239" t="s">
        <v>181</v>
      </c>
      <c r="U52" s="221">
        <v>0.95</v>
      </c>
      <c r="V52" s="221">
        <f>ROUND(E52*U52,2)</f>
        <v>8.2100000000000009</v>
      </c>
      <c r="W52" s="221"/>
      <c r="X52" s="221" t="s">
        <v>182</v>
      </c>
      <c r="Y52" s="221" t="s">
        <v>183</v>
      </c>
      <c r="Z52" s="210"/>
      <c r="AA52" s="210"/>
      <c r="AB52" s="210"/>
      <c r="AC52" s="210"/>
      <c r="AD52" s="210"/>
      <c r="AE52" s="210"/>
      <c r="AF52" s="210"/>
      <c r="AG52" s="210" t="s">
        <v>184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54" t="s">
        <v>378</v>
      </c>
      <c r="D53" s="223"/>
      <c r="E53" s="224">
        <v>8.64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191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33.75" outlineLevel="1" x14ac:dyDescent="0.2">
      <c r="A54" s="233">
        <v>11</v>
      </c>
      <c r="B54" s="234" t="s">
        <v>379</v>
      </c>
      <c r="C54" s="252" t="s">
        <v>380</v>
      </c>
      <c r="D54" s="235" t="s">
        <v>179</v>
      </c>
      <c r="E54" s="236">
        <v>22.09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6">
        <v>1.2529999999999999E-2</v>
      </c>
      <c r="O54" s="236">
        <f>ROUND(E54*N54,2)</f>
        <v>0.28000000000000003</v>
      </c>
      <c r="P54" s="236">
        <v>0</v>
      </c>
      <c r="Q54" s="236">
        <f>ROUND(E54*P54,2)</f>
        <v>0</v>
      </c>
      <c r="R54" s="238" t="s">
        <v>327</v>
      </c>
      <c r="S54" s="238" t="s">
        <v>181</v>
      </c>
      <c r="T54" s="239" t="s">
        <v>181</v>
      </c>
      <c r="U54" s="221">
        <v>0.95</v>
      </c>
      <c r="V54" s="221">
        <f>ROUND(E54*U54,2)</f>
        <v>20.99</v>
      </c>
      <c r="W54" s="221"/>
      <c r="X54" s="221" t="s">
        <v>182</v>
      </c>
      <c r="Y54" s="221" t="s">
        <v>183</v>
      </c>
      <c r="Z54" s="210"/>
      <c r="AA54" s="210"/>
      <c r="AB54" s="210"/>
      <c r="AC54" s="210"/>
      <c r="AD54" s="210"/>
      <c r="AE54" s="210"/>
      <c r="AF54" s="210"/>
      <c r="AG54" s="210" t="s">
        <v>184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54" t="s">
        <v>381</v>
      </c>
      <c r="D55" s="223"/>
      <c r="E55" s="224">
        <v>22.09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191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3">
        <v>12</v>
      </c>
      <c r="B56" s="234" t="s">
        <v>382</v>
      </c>
      <c r="C56" s="252" t="s">
        <v>383</v>
      </c>
      <c r="D56" s="235" t="s">
        <v>196</v>
      </c>
      <c r="E56" s="236">
        <v>0.18029999999999999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21</v>
      </c>
      <c r="M56" s="238">
        <f>G56*(1+L56/100)</f>
        <v>0</v>
      </c>
      <c r="N56" s="236">
        <v>3.0194999999999999</v>
      </c>
      <c r="O56" s="236">
        <f>ROUND(E56*N56,2)</f>
        <v>0.54</v>
      </c>
      <c r="P56" s="236">
        <v>0</v>
      </c>
      <c r="Q56" s="236">
        <f>ROUND(E56*P56,2)</f>
        <v>0</v>
      </c>
      <c r="R56" s="238" t="s">
        <v>384</v>
      </c>
      <c r="S56" s="238" t="s">
        <v>181</v>
      </c>
      <c r="T56" s="239" t="s">
        <v>181</v>
      </c>
      <c r="U56" s="221">
        <v>39.45243</v>
      </c>
      <c r="V56" s="221">
        <f>ROUND(E56*U56,2)</f>
        <v>7.11</v>
      </c>
      <c r="W56" s="221"/>
      <c r="X56" s="221" t="s">
        <v>385</v>
      </c>
      <c r="Y56" s="221" t="s">
        <v>183</v>
      </c>
      <c r="Z56" s="210"/>
      <c r="AA56" s="210"/>
      <c r="AB56" s="210"/>
      <c r="AC56" s="210"/>
      <c r="AD56" s="210"/>
      <c r="AE56" s="210"/>
      <c r="AF56" s="210"/>
      <c r="AG56" s="210" t="s">
        <v>386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3" t="s">
        <v>387</v>
      </c>
      <c r="D57" s="248"/>
      <c r="E57" s="248"/>
      <c r="F57" s="248"/>
      <c r="G57" s="248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189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54" t="s">
        <v>388</v>
      </c>
      <c r="D58" s="223"/>
      <c r="E58" s="224">
        <v>6.0299999999999999E-2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191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4" t="s">
        <v>389</v>
      </c>
      <c r="D59" s="223"/>
      <c r="E59" s="224">
        <v>0.12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191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26" t="s">
        <v>175</v>
      </c>
      <c r="B60" s="227" t="s">
        <v>81</v>
      </c>
      <c r="C60" s="250" t="s">
        <v>82</v>
      </c>
      <c r="D60" s="228"/>
      <c r="E60" s="229"/>
      <c r="F60" s="230"/>
      <c r="G60" s="230">
        <f>SUMIF(AG61:AG98,"&lt;&gt;NOR",G61:G98)</f>
        <v>0</v>
      </c>
      <c r="H60" s="230"/>
      <c r="I60" s="230">
        <f>SUM(I61:I98)</f>
        <v>0</v>
      </c>
      <c r="J60" s="230"/>
      <c r="K60" s="230">
        <f>SUM(K61:K98)</f>
        <v>0</v>
      </c>
      <c r="L60" s="230"/>
      <c r="M60" s="230">
        <f>SUM(M61:M98)</f>
        <v>0</v>
      </c>
      <c r="N60" s="229"/>
      <c r="O60" s="229">
        <f>SUM(O61:O98)</f>
        <v>19.54</v>
      </c>
      <c r="P60" s="229"/>
      <c r="Q60" s="229">
        <f>SUM(Q61:Q98)</f>
        <v>0</v>
      </c>
      <c r="R60" s="230"/>
      <c r="S60" s="230"/>
      <c r="T60" s="231"/>
      <c r="U60" s="225"/>
      <c r="V60" s="225">
        <f>SUM(V61:V98)</f>
        <v>394.12</v>
      </c>
      <c r="W60" s="225"/>
      <c r="X60" s="225"/>
      <c r="Y60" s="225"/>
      <c r="AG60" t="s">
        <v>176</v>
      </c>
    </row>
    <row r="61" spans="1:60" ht="22.5" outlineLevel="1" x14ac:dyDescent="0.2">
      <c r="A61" s="233">
        <v>13</v>
      </c>
      <c r="B61" s="234" t="s">
        <v>390</v>
      </c>
      <c r="C61" s="252" t="s">
        <v>391</v>
      </c>
      <c r="D61" s="235" t="s">
        <v>179</v>
      </c>
      <c r="E61" s="236">
        <v>172.78</v>
      </c>
      <c r="F61" s="237"/>
      <c r="G61" s="238">
        <f>ROUND(E61*F61,2)</f>
        <v>0</v>
      </c>
      <c r="H61" s="237"/>
      <c r="I61" s="238">
        <f>ROUND(E61*H61,2)</f>
        <v>0</v>
      </c>
      <c r="J61" s="237"/>
      <c r="K61" s="238">
        <f>ROUND(E61*J61,2)</f>
        <v>0</v>
      </c>
      <c r="L61" s="238">
        <v>21</v>
      </c>
      <c r="M61" s="238">
        <f>G61*(1+L61/100)</f>
        <v>0</v>
      </c>
      <c r="N61" s="236">
        <v>2.9999999999999997E-4</v>
      </c>
      <c r="O61" s="236">
        <f>ROUND(E61*N61,2)</f>
        <v>0.05</v>
      </c>
      <c r="P61" s="236">
        <v>0</v>
      </c>
      <c r="Q61" s="236">
        <f>ROUND(E61*P61,2)</f>
        <v>0</v>
      </c>
      <c r="R61" s="238" t="s">
        <v>327</v>
      </c>
      <c r="S61" s="238" t="s">
        <v>181</v>
      </c>
      <c r="T61" s="239" t="s">
        <v>181</v>
      </c>
      <c r="U61" s="221">
        <v>8.8999999999999996E-2</v>
      </c>
      <c r="V61" s="221">
        <f>ROUND(E61*U61,2)</f>
        <v>15.38</v>
      </c>
      <c r="W61" s="221"/>
      <c r="X61" s="221" t="s">
        <v>182</v>
      </c>
      <c r="Y61" s="221" t="s">
        <v>183</v>
      </c>
      <c r="Z61" s="210"/>
      <c r="AA61" s="210"/>
      <c r="AB61" s="210"/>
      <c r="AC61" s="210"/>
      <c r="AD61" s="210"/>
      <c r="AE61" s="210"/>
      <c r="AF61" s="210"/>
      <c r="AG61" s="210" t="s">
        <v>184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53" t="s">
        <v>392</v>
      </c>
      <c r="D62" s="248"/>
      <c r="E62" s="248"/>
      <c r="F62" s="248"/>
      <c r="G62" s="248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189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4" t="s">
        <v>393</v>
      </c>
      <c r="D63" s="223"/>
      <c r="E63" s="224">
        <v>172.78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191</v>
      </c>
      <c r="AH63" s="210">
        <v>5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3">
        <v>14</v>
      </c>
      <c r="B64" s="234" t="s">
        <v>394</v>
      </c>
      <c r="C64" s="252" t="s">
        <v>395</v>
      </c>
      <c r="D64" s="235" t="s">
        <v>179</v>
      </c>
      <c r="E64" s="236">
        <v>460.91968000000003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6">
        <v>2.9999999999999997E-4</v>
      </c>
      <c r="O64" s="236">
        <f>ROUND(E64*N64,2)</f>
        <v>0.14000000000000001</v>
      </c>
      <c r="P64" s="236">
        <v>0</v>
      </c>
      <c r="Q64" s="236">
        <f>ROUND(E64*P64,2)</f>
        <v>0</v>
      </c>
      <c r="R64" s="238" t="s">
        <v>327</v>
      </c>
      <c r="S64" s="238" t="s">
        <v>181</v>
      </c>
      <c r="T64" s="239" t="s">
        <v>181</v>
      </c>
      <c r="U64" s="221">
        <v>7.0000000000000007E-2</v>
      </c>
      <c r="V64" s="221">
        <f>ROUND(E64*U64,2)</f>
        <v>32.26</v>
      </c>
      <c r="W64" s="221"/>
      <c r="X64" s="221" t="s">
        <v>182</v>
      </c>
      <c r="Y64" s="221" t="s">
        <v>183</v>
      </c>
      <c r="Z64" s="210"/>
      <c r="AA64" s="210"/>
      <c r="AB64" s="210"/>
      <c r="AC64" s="210"/>
      <c r="AD64" s="210"/>
      <c r="AE64" s="210"/>
      <c r="AF64" s="210"/>
      <c r="AG64" s="210" t="s">
        <v>184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53" t="s">
        <v>392</v>
      </c>
      <c r="D65" s="248"/>
      <c r="E65" s="248"/>
      <c r="F65" s="248"/>
      <c r="G65" s="248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189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4" t="s">
        <v>396</v>
      </c>
      <c r="D66" s="223"/>
      <c r="E66" s="224">
        <v>168.19048000000001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191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4" t="s">
        <v>397</v>
      </c>
      <c r="D67" s="223"/>
      <c r="E67" s="224">
        <v>231.62270000000001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191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4" t="s">
        <v>398</v>
      </c>
      <c r="D68" s="223"/>
      <c r="E68" s="224">
        <v>61.106499999999997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191</v>
      </c>
      <c r="AH68" s="210">
        <v>5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33">
        <v>15</v>
      </c>
      <c r="B69" s="234" t="s">
        <v>399</v>
      </c>
      <c r="C69" s="252" t="s">
        <v>400</v>
      </c>
      <c r="D69" s="235" t="s">
        <v>179</v>
      </c>
      <c r="E69" s="236">
        <v>172.78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6">
        <v>7.6800000000000002E-3</v>
      </c>
      <c r="O69" s="236">
        <f>ROUND(E69*N69,2)</f>
        <v>1.33</v>
      </c>
      <c r="P69" s="236">
        <v>0</v>
      </c>
      <c r="Q69" s="236">
        <f>ROUND(E69*P69,2)</f>
        <v>0</v>
      </c>
      <c r="R69" s="238" t="s">
        <v>327</v>
      </c>
      <c r="S69" s="238" t="s">
        <v>181</v>
      </c>
      <c r="T69" s="239" t="s">
        <v>181</v>
      </c>
      <c r="U69" s="221">
        <v>0.38100000000000001</v>
      </c>
      <c r="V69" s="221">
        <f>ROUND(E69*U69,2)</f>
        <v>65.83</v>
      </c>
      <c r="W69" s="221"/>
      <c r="X69" s="221" t="s">
        <v>182</v>
      </c>
      <c r="Y69" s="221" t="s">
        <v>183</v>
      </c>
      <c r="Z69" s="210"/>
      <c r="AA69" s="210"/>
      <c r="AB69" s="210"/>
      <c r="AC69" s="210"/>
      <c r="AD69" s="210"/>
      <c r="AE69" s="210"/>
      <c r="AF69" s="210"/>
      <c r="AG69" s="210" t="s">
        <v>184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2" x14ac:dyDescent="0.2">
      <c r="A70" s="217"/>
      <c r="B70" s="218"/>
      <c r="C70" s="253" t="s">
        <v>401</v>
      </c>
      <c r="D70" s="248"/>
      <c r="E70" s="248"/>
      <c r="F70" s="248"/>
      <c r="G70" s="248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189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47" t="str">
        <f>C70</f>
        <v>vodorovných, šikmých, žebrových a klenutých a schodišťových konstrukcí, s nejnutnějším obroušením podkladu (pemzou apod.) a oprášením, s pomocným lešením o výšce podlahy do 1900 mm a pro zatížení do 1,5 kPa,</v>
      </c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4" t="s">
        <v>402</v>
      </c>
      <c r="D71" s="223"/>
      <c r="E71" s="224">
        <v>172.78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191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3">
        <v>16</v>
      </c>
      <c r="B72" s="234" t="s">
        <v>403</v>
      </c>
      <c r="C72" s="252" t="s">
        <v>404</v>
      </c>
      <c r="D72" s="235" t="s">
        <v>179</v>
      </c>
      <c r="E72" s="236">
        <v>168.19048000000001</v>
      </c>
      <c r="F72" s="237"/>
      <c r="G72" s="238">
        <f>ROUND(E72*F72,2)</f>
        <v>0</v>
      </c>
      <c r="H72" s="237"/>
      <c r="I72" s="238">
        <f>ROUND(E72*H72,2)</f>
        <v>0</v>
      </c>
      <c r="J72" s="237"/>
      <c r="K72" s="238">
        <f>ROUND(E72*J72,2)</f>
        <v>0</v>
      </c>
      <c r="L72" s="238">
        <v>21</v>
      </c>
      <c r="M72" s="238">
        <f>G72*(1+L72/100)</f>
        <v>0</v>
      </c>
      <c r="N72" s="236">
        <v>3.9210000000000002E-2</v>
      </c>
      <c r="O72" s="236">
        <f>ROUND(E72*N72,2)</f>
        <v>6.59</v>
      </c>
      <c r="P72" s="236">
        <v>0</v>
      </c>
      <c r="Q72" s="236">
        <f>ROUND(E72*P72,2)</f>
        <v>0</v>
      </c>
      <c r="R72" s="238" t="s">
        <v>327</v>
      </c>
      <c r="S72" s="238" t="s">
        <v>181</v>
      </c>
      <c r="T72" s="239" t="s">
        <v>181</v>
      </c>
      <c r="U72" s="221">
        <v>0.39600000000000002</v>
      </c>
      <c r="V72" s="221">
        <f>ROUND(E72*U72,2)</f>
        <v>66.599999999999994</v>
      </c>
      <c r="W72" s="221"/>
      <c r="X72" s="221" t="s">
        <v>182</v>
      </c>
      <c r="Y72" s="221" t="s">
        <v>183</v>
      </c>
      <c r="Z72" s="210"/>
      <c r="AA72" s="210"/>
      <c r="AB72" s="210"/>
      <c r="AC72" s="210"/>
      <c r="AD72" s="210"/>
      <c r="AE72" s="210"/>
      <c r="AF72" s="210"/>
      <c r="AG72" s="210" t="s">
        <v>184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54" t="s">
        <v>405</v>
      </c>
      <c r="D73" s="223"/>
      <c r="E73" s="224"/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191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4" t="s">
        <v>406</v>
      </c>
      <c r="D74" s="223"/>
      <c r="E74" s="224">
        <v>44.561680000000003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191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4" t="s">
        <v>407</v>
      </c>
      <c r="D75" s="223"/>
      <c r="E75" s="224">
        <v>9.9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191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54" t="s">
        <v>408</v>
      </c>
      <c r="D76" s="223"/>
      <c r="E76" s="224">
        <v>6.15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191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4" t="s">
        <v>409</v>
      </c>
      <c r="D77" s="223"/>
      <c r="E77" s="224">
        <v>6.15</v>
      </c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191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54" t="s">
        <v>410</v>
      </c>
      <c r="D78" s="223"/>
      <c r="E78" s="224">
        <v>13.95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191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4" t="s">
        <v>411</v>
      </c>
      <c r="D79" s="223"/>
      <c r="E79" s="224">
        <v>17.414999999999999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191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4" t="s">
        <v>412</v>
      </c>
      <c r="D80" s="223"/>
      <c r="E80" s="224">
        <v>19.143999999999998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191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4" t="s">
        <v>413</v>
      </c>
      <c r="D81" s="223"/>
      <c r="E81" s="224">
        <v>5.7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191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4" t="s">
        <v>414</v>
      </c>
      <c r="D82" s="223"/>
      <c r="E82" s="224">
        <v>12.675000000000001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191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4" t="s">
        <v>415</v>
      </c>
      <c r="D83" s="223"/>
      <c r="E83" s="224">
        <v>32.544800000000002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191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3">
        <v>17</v>
      </c>
      <c r="B84" s="234" t="s">
        <v>416</v>
      </c>
      <c r="C84" s="252" t="s">
        <v>417</v>
      </c>
      <c r="D84" s="235" t="s">
        <v>179</v>
      </c>
      <c r="E84" s="236">
        <v>231.62270000000001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6">
        <v>4.7660000000000001E-2</v>
      </c>
      <c r="O84" s="236">
        <f>ROUND(E84*N84,2)</f>
        <v>11.04</v>
      </c>
      <c r="P84" s="236">
        <v>0</v>
      </c>
      <c r="Q84" s="236">
        <f>ROUND(E84*P84,2)</f>
        <v>0</v>
      </c>
      <c r="R84" s="238" t="s">
        <v>327</v>
      </c>
      <c r="S84" s="238" t="s">
        <v>181</v>
      </c>
      <c r="T84" s="239" t="s">
        <v>181</v>
      </c>
      <c r="U84" s="221">
        <v>0.84</v>
      </c>
      <c r="V84" s="221">
        <f>ROUND(E84*U84,2)</f>
        <v>194.56</v>
      </c>
      <c r="W84" s="221"/>
      <c r="X84" s="221" t="s">
        <v>182</v>
      </c>
      <c r="Y84" s="221" t="s">
        <v>183</v>
      </c>
      <c r="Z84" s="210"/>
      <c r="AA84" s="210"/>
      <c r="AB84" s="210"/>
      <c r="AC84" s="210"/>
      <c r="AD84" s="210"/>
      <c r="AE84" s="210"/>
      <c r="AF84" s="210"/>
      <c r="AG84" s="210" t="s">
        <v>184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4" t="s">
        <v>418</v>
      </c>
      <c r="D85" s="223"/>
      <c r="E85" s="224">
        <v>8.0640000000000001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191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54" t="s">
        <v>419</v>
      </c>
      <c r="D86" s="223"/>
      <c r="E86" s="224">
        <v>49.701500000000003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191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4" t="s">
        <v>420</v>
      </c>
      <c r="D87" s="223"/>
      <c r="E87" s="224">
        <v>10.874499999999999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191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54" t="s">
        <v>421</v>
      </c>
      <c r="D88" s="223"/>
      <c r="E88" s="224">
        <v>11.711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191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4" t="s">
        <v>422</v>
      </c>
      <c r="D89" s="223"/>
      <c r="E89" s="224">
        <v>14.34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191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54" t="s">
        <v>423</v>
      </c>
      <c r="D90" s="223"/>
      <c r="E90" s="224">
        <v>42.336750000000002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191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4" t="s">
        <v>424</v>
      </c>
      <c r="D91" s="223"/>
      <c r="E91" s="224">
        <v>15.90545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191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4" t="s">
        <v>425</v>
      </c>
      <c r="D92" s="223"/>
      <c r="E92" s="224">
        <v>5.7359999999999998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191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4" t="s">
        <v>426</v>
      </c>
      <c r="D93" s="223"/>
      <c r="E93" s="224">
        <v>12.248749999999999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191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54" t="s">
        <v>427</v>
      </c>
      <c r="D94" s="223"/>
      <c r="E94" s="224">
        <v>60.704749999999997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191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3">
        <v>18</v>
      </c>
      <c r="B95" s="234" t="s">
        <v>428</v>
      </c>
      <c r="C95" s="252" t="s">
        <v>429</v>
      </c>
      <c r="D95" s="235" t="s">
        <v>179</v>
      </c>
      <c r="E95" s="236">
        <v>61.106499999999997</v>
      </c>
      <c r="F95" s="237"/>
      <c r="G95" s="238">
        <f>ROUND(E95*F95,2)</f>
        <v>0</v>
      </c>
      <c r="H95" s="237"/>
      <c r="I95" s="238">
        <f>ROUND(E95*H95,2)</f>
        <v>0</v>
      </c>
      <c r="J95" s="237"/>
      <c r="K95" s="238">
        <f>ROUND(E95*J95,2)</f>
        <v>0</v>
      </c>
      <c r="L95" s="238">
        <v>21</v>
      </c>
      <c r="M95" s="238">
        <f>G95*(1+L95/100)</f>
        <v>0</v>
      </c>
      <c r="N95" s="236">
        <v>6.3499999999999997E-3</v>
      </c>
      <c r="O95" s="236">
        <f>ROUND(E95*N95,2)</f>
        <v>0.39</v>
      </c>
      <c r="P95" s="236">
        <v>0</v>
      </c>
      <c r="Q95" s="236">
        <f>ROUND(E95*P95,2)</f>
        <v>0</v>
      </c>
      <c r="R95" s="238" t="s">
        <v>327</v>
      </c>
      <c r="S95" s="238" t="s">
        <v>181</v>
      </c>
      <c r="T95" s="239" t="s">
        <v>181</v>
      </c>
      <c r="U95" s="221">
        <v>0.31900000000000001</v>
      </c>
      <c r="V95" s="221">
        <f>ROUND(E95*U95,2)</f>
        <v>19.489999999999998</v>
      </c>
      <c r="W95" s="221"/>
      <c r="X95" s="221" t="s">
        <v>182</v>
      </c>
      <c r="Y95" s="221" t="s">
        <v>183</v>
      </c>
      <c r="Z95" s="210"/>
      <c r="AA95" s="210"/>
      <c r="AB95" s="210"/>
      <c r="AC95" s="210"/>
      <c r="AD95" s="210"/>
      <c r="AE95" s="210"/>
      <c r="AF95" s="210"/>
      <c r="AG95" s="210" t="s">
        <v>184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2" x14ac:dyDescent="0.2">
      <c r="A96" s="217"/>
      <c r="B96" s="218"/>
      <c r="C96" s="253" t="s">
        <v>430</v>
      </c>
      <c r="D96" s="248"/>
      <c r="E96" s="248"/>
      <c r="F96" s="248"/>
      <c r="G96" s="248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189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47" t="str">
        <f>C96</f>
        <v>na rovném povrchu vnitřních stěn, pilířů, svislých panelových konstrukcí, s nejnutnějším obroušením podkladu (pemzou apod.) a oprášením,</v>
      </c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4" t="s">
        <v>431</v>
      </c>
      <c r="D97" s="223"/>
      <c r="E97" s="224">
        <v>69.170500000000004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191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4" t="s">
        <v>432</v>
      </c>
      <c r="D98" s="223"/>
      <c r="E98" s="224">
        <v>-8.0640000000000001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191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6" t="s">
        <v>175</v>
      </c>
      <c r="B99" s="227" t="s">
        <v>83</v>
      </c>
      <c r="C99" s="250" t="s">
        <v>84</v>
      </c>
      <c r="D99" s="228"/>
      <c r="E99" s="229"/>
      <c r="F99" s="230"/>
      <c r="G99" s="230">
        <f>SUMIF(AG100:AG105,"&lt;&gt;NOR",G100:G105)</f>
        <v>0</v>
      </c>
      <c r="H99" s="230"/>
      <c r="I99" s="230">
        <f>SUM(I100:I105)</f>
        <v>0</v>
      </c>
      <c r="J99" s="230"/>
      <c r="K99" s="230">
        <f>SUM(K100:K105)</f>
        <v>0</v>
      </c>
      <c r="L99" s="230"/>
      <c r="M99" s="230">
        <f>SUM(M100:M105)</f>
        <v>0</v>
      </c>
      <c r="N99" s="229"/>
      <c r="O99" s="229">
        <f>SUM(O100:O105)</f>
        <v>0.37</v>
      </c>
      <c r="P99" s="229"/>
      <c r="Q99" s="229">
        <f>SUM(Q100:Q105)</f>
        <v>0</v>
      </c>
      <c r="R99" s="230"/>
      <c r="S99" s="230"/>
      <c r="T99" s="231"/>
      <c r="U99" s="225"/>
      <c r="V99" s="225">
        <f>SUM(V100:V105)</f>
        <v>10.76</v>
      </c>
      <c r="W99" s="225"/>
      <c r="X99" s="225"/>
      <c r="Y99" s="225"/>
      <c r="AG99" t="s">
        <v>176</v>
      </c>
    </row>
    <row r="100" spans="1:60" ht="22.5" outlineLevel="1" x14ac:dyDescent="0.2">
      <c r="A100" s="233">
        <v>19</v>
      </c>
      <c r="B100" s="234" t="s">
        <v>433</v>
      </c>
      <c r="C100" s="252" t="s">
        <v>434</v>
      </c>
      <c r="D100" s="235" t="s">
        <v>179</v>
      </c>
      <c r="E100" s="236">
        <v>6.7679999999999998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6">
        <v>3.2599999999999999E-3</v>
      </c>
      <c r="O100" s="236">
        <f>ROUND(E100*N100,2)</f>
        <v>0.02</v>
      </c>
      <c r="P100" s="236">
        <v>0</v>
      </c>
      <c r="Q100" s="236">
        <f>ROUND(E100*P100,2)</f>
        <v>0</v>
      </c>
      <c r="R100" s="238" t="s">
        <v>327</v>
      </c>
      <c r="S100" s="238" t="s">
        <v>181</v>
      </c>
      <c r="T100" s="239" t="s">
        <v>181</v>
      </c>
      <c r="U100" s="221">
        <v>0.22400999999999999</v>
      </c>
      <c r="V100" s="221">
        <f>ROUND(E100*U100,2)</f>
        <v>1.52</v>
      </c>
      <c r="W100" s="221"/>
      <c r="X100" s="221" t="s">
        <v>182</v>
      </c>
      <c r="Y100" s="221" t="s">
        <v>183</v>
      </c>
      <c r="Z100" s="210"/>
      <c r="AA100" s="210"/>
      <c r="AB100" s="210"/>
      <c r="AC100" s="210"/>
      <c r="AD100" s="210"/>
      <c r="AE100" s="210"/>
      <c r="AF100" s="210"/>
      <c r="AG100" s="210" t="s">
        <v>184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3" t="s">
        <v>392</v>
      </c>
      <c r="D101" s="248"/>
      <c r="E101" s="248"/>
      <c r="F101" s="248"/>
      <c r="G101" s="248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189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4" t="s">
        <v>435</v>
      </c>
      <c r="D102" s="223"/>
      <c r="E102" s="224">
        <v>6.7679999999999998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191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3">
        <v>20</v>
      </c>
      <c r="B103" s="234" t="s">
        <v>436</v>
      </c>
      <c r="C103" s="252" t="s">
        <v>437</v>
      </c>
      <c r="D103" s="235" t="s">
        <v>179</v>
      </c>
      <c r="E103" s="236">
        <v>6.7679999999999998</v>
      </c>
      <c r="F103" s="237"/>
      <c r="G103" s="238">
        <f>ROUND(E103*F103,2)</f>
        <v>0</v>
      </c>
      <c r="H103" s="237"/>
      <c r="I103" s="238">
        <f>ROUND(E103*H103,2)</f>
        <v>0</v>
      </c>
      <c r="J103" s="237"/>
      <c r="K103" s="238">
        <f>ROUND(E103*J103,2)</f>
        <v>0</v>
      </c>
      <c r="L103" s="238">
        <v>21</v>
      </c>
      <c r="M103" s="238">
        <f>G103*(1+L103/100)</f>
        <v>0</v>
      </c>
      <c r="N103" s="236">
        <v>5.1720000000000002E-2</v>
      </c>
      <c r="O103" s="236">
        <f>ROUND(E103*N103,2)</f>
        <v>0.35</v>
      </c>
      <c r="P103" s="236">
        <v>0</v>
      </c>
      <c r="Q103" s="236">
        <f>ROUND(E103*P103,2)</f>
        <v>0</v>
      </c>
      <c r="R103" s="238" t="s">
        <v>327</v>
      </c>
      <c r="S103" s="238" t="s">
        <v>181</v>
      </c>
      <c r="T103" s="239" t="s">
        <v>181</v>
      </c>
      <c r="U103" s="221">
        <v>1.365</v>
      </c>
      <c r="V103" s="221">
        <f>ROUND(E103*U103,2)</f>
        <v>9.24</v>
      </c>
      <c r="W103" s="221"/>
      <c r="X103" s="221" t="s">
        <v>182</v>
      </c>
      <c r="Y103" s="221" t="s">
        <v>183</v>
      </c>
      <c r="Z103" s="210"/>
      <c r="AA103" s="210"/>
      <c r="AB103" s="210"/>
      <c r="AC103" s="210"/>
      <c r="AD103" s="210"/>
      <c r="AE103" s="210"/>
      <c r="AF103" s="210"/>
      <c r="AG103" s="210" t="s">
        <v>184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4" t="s">
        <v>438</v>
      </c>
      <c r="D104" s="223"/>
      <c r="E104" s="224">
        <v>2.448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191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4" t="s">
        <v>439</v>
      </c>
      <c r="D105" s="223"/>
      <c r="E105" s="224">
        <v>4.32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191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26" t="s">
        <v>175</v>
      </c>
      <c r="B106" s="227" t="s">
        <v>85</v>
      </c>
      <c r="C106" s="250" t="s">
        <v>86</v>
      </c>
      <c r="D106" s="228"/>
      <c r="E106" s="229"/>
      <c r="F106" s="230"/>
      <c r="G106" s="230">
        <f>SUMIF(AG107:AG112,"&lt;&gt;NOR",G107:G112)</f>
        <v>0</v>
      </c>
      <c r="H106" s="230"/>
      <c r="I106" s="230">
        <f>SUM(I107:I112)</f>
        <v>0</v>
      </c>
      <c r="J106" s="230"/>
      <c r="K106" s="230">
        <f>SUM(K107:K112)</f>
        <v>0</v>
      </c>
      <c r="L106" s="230"/>
      <c r="M106" s="230">
        <f>SUM(M107:M112)</f>
        <v>0</v>
      </c>
      <c r="N106" s="229"/>
      <c r="O106" s="229">
        <f>SUM(O107:O112)</f>
        <v>27.86</v>
      </c>
      <c r="P106" s="229"/>
      <c r="Q106" s="229">
        <f>SUM(Q107:Q112)</f>
        <v>0</v>
      </c>
      <c r="R106" s="230"/>
      <c r="S106" s="230"/>
      <c r="T106" s="231"/>
      <c r="U106" s="225"/>
      <c r="V106" s="225">
        <f>SUM(V107:V112)</f>
        <v>43.019999999999996</v>
      </c>
      <c r="W106" s="225"/>
      <c r="X106" s="225"/>
      <c r="Y106" s="225"/>
      <c r="AG106" t="s">
        <v>176</v>
      </c>
    </row>
    <row r="107" spans="1:60" ht="22.5" outlineLevel="1" x14ac:dyDescent="0.2">
      <c r="A107" s="233">
        <v>21</v>
      </c>
      <c r="B107" s="234" t="s">
        <v>440</v>
      </c>
      <c r="C107" s="252" t="s">
        <v>441</v>
      </c>
      <c r="D107" s="235" t="s">
        <v>196</v>
      </c>
      <c r="E107" s="236">
        <v>10.9476</v>
      </c>
      <c r="F107" s="237"/>
      <c r="G107" s="238">
        <f>ROUND(E107*F107,2)</f>
        <v>0</v>
      </c>
      <c r="H107" s="237"/>
      <c r="I107" s="238">
        <f>ROUND(E107*H107,2)</f>
        <v>0</v>
      </c>
      <c r="J107" s="237"/>
      <c r="K107" s="238">
        <f>ROUND(E107*J107,2)</f>
        <v>0</v>
      </c>
      <c r="L107" s="238">
        <v>21</v>
      </c>
      <c r="M107" s="238">
        <f>G107*(1+L107/100)</f>
        <v>0</v>
      </c>
      <c r="N107" s="236">
        <v>2.5249999999999999</v>
      </c>
      <c r="O107" s="236">
        <f>ROUND(E107*N107,2)</f>
        <v>27.64</v>
      </c>
      <c r="P107" s="236">
        <v>0</v>
      </c>
      <c r="Q107" s="236">
        <f>ROUND(E107*P107,2)</f>
        <v>0</v>
      </c>
      <c r="R107" s="238" t="s">
        <v>327</v>
      </c>
      <c r="S107" s="238" t="s">
        <v>181</v>
      </c>
      <c r="T107" s="239" t="s">
        <v>181</v>
      </c>
      <c r="U107" s="221">
        <v>2.58</v>
      </c>
      <c r="V107" s="221">
        <f>ROUND(E107*U107,2)</f>
        <v>28.24</v>
      </c>
      <c r="W107" s="221"/>
      <c r="X107" s="221" t="s">
        <v>182</v>
      </c>
      <c r="Y107" s="221" t="s">
        <v>183</v>
      </c>
      <c r="Z107" s="210"/>
      <c r="AA107" s="210"/>
      <c r="AB107" s="210"/>
      <c r="AC107" s="210"/>
      <c r="AD107" s="210"/>
      <c r="AE107" s="210"/>
      <c r="AF107" s="210"/>
      <c r="AG107" s="210" t="s">
        <v>184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3" t="s">
        <v>442</v>
      </c>
      <c r="D108" s="248"/>
      <c r="E108" s="248"/>
      <c r="F108" s="248"/>
      <c r="G108" s="248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189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2.5" outlineLevel="2" x14ac:dyDescent="0.2">
      <c r="A109" s="217"/>
      <c r="B109" s="218"/>
      <c r="C109" s="254" t="s">
        <v>443</v>
      </c>
      <c r="D109" s="223"/>
      <c r="E109" s="224">
        <v>10.9476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191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33">
        <v>22</v>
      </c>
      <c r="B110" s="234" t="s">
        <v>444</v>
      </c>
      <c r="C110" s="252" t="s">
        <v>445</v>
      </c>
      <c r="D110" s="235" t="s">
        <v>196</v>
      </c>
      <c r="E110" s="236">
        <v>10.9476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21</v>
      </c>
      <c r="M110" s="238">
        <f>G110*(1+L110/100)</f>
        <v>0</v>
      </c>
      <c r="N110" s="236">
        <v>0.02</v>
      </c>
      <c r="O110" s="236">
        <f>ROUND(E110*N110,2)</f>
        <v>0.22</v>
      </c>
      <c r="P110" s="236">
        <v>0</v>
      </c>
      <c r="Q110" s="236">
        <f>ROUND(E110*P110,2)</f>
        <v>0</v>
      </c>
      <c r="R110" s="238" t="s">
        <v>327</v>
      </c>
      <c r="S110" s="238" t="s">
        <v>181</v>
      </c>
      <c r="T110" s="239" t="s">
        <v>181</v>
      </c>
      <c r="U110" s="221">
        <v>1.35</v>
      </c>
      <c r="V110" s="221">
        <f>ROUND(E110*U110,2)</f>
        <v>14.78</v>
      </c>
      <c r="W110" s="221"/>
      <c r="X110" s="221" t="s">
        <v>182</v>
      </c>
      <c r="Y110" s="221" t="s">
        <v>183</v>
      </c>
      <c r="Z110" s="210"/>
      <c r="AA110" s="210"/>
      <c r="AB110" s="210"/>
      <c r="AC110" s="210"/>
      <c r="AD110" s="210"/>
      <c r="AE110" s="210"/>
      <c r="AF110" s="210"/>
      <c r="AG110" s="210" t="s">
        <v>184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3" t="s">
        <v>446</v>
      </c>
      <c r="D111" s="248"/>
      <c r="E111" s="248"/>
      <c r="F111" s="248"/>
      <c r="G111" s="248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189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4" t="s">
        <v>447</v>
      </c>
      <c r="D112" s="223"/>
      <c r="E112" s="224">
        <v>10.9476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191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26" t="s">
        <v>175</v>
      </c>
      <c r="B113" s="227" t="s">
        <v>87</v>
      </c>
      <c r="C113" s="250" t="s">
        <v>88</v>
      </c>
      <c r="D113" s="228"/>
      <c r="E113" s="229"/>
      <c r="F113" s="230"/>
      <c r="G113" s="230">
        <f>SUMIF(AG114:AG130,"&lt;&gt;NOR",G114:G130)</f>
        <v>0</v>
      </c>
      <c r="H113" s="230"/>
      <c r="I113" s="230">
        <f>SUM(I114:I130)</f>
        <v>0</v>
      </c>
      <c r="J113" s="230"/>
      <c r="K113" s="230">
        <f>SUM(K114:K130)</f>
        <v>0</v>
      </c>
      <c r="L113" s="230"/>
      <c r="M113" s="230">
        <f>SUM(M114:M130)</f>
        <v>0</v>
      </c>
      <c r="N113" s="229"/>
      <c r="O113" s="229">
        <f>SUM(O114:O130)</f>
        <v>1.3499999999999999</v>
      </c>
      <c r="P113" s="229"/>
      <c r="Q113" s="229">
        <f>SUM(Q114:Q130)</f>
        <v>0</v>
      </c>
      <c r="R113" s="230"/>
      <c r="S113" s="230"/>
      <c r="T113" s="231"/>
      <c r="U113" s="225"/>
      <c r="V113" s="225">
        <f>SUM(V114:V130)</f>
        <v>38.1</v>
      </c>
      <c r="W113" s="225"/>
      <c r="X113" s="225"/>
      <c r="Y113" s="225"/>
      <c r="AG113" t="s">
        <v>176</v>
      </c>
    </row>
    <row r="114" spans="1:60" ht="33.75" outlineLevel="1" x14ac:dyDescent="0.2">
      <c r="A114" s="233">
        <v>23</v>
      </c>
      <c r="B114" s="234" t="s">
        <v>448</v>
      </c>
      <c r="C114" s="252" t="s">
        <v>449</v>
      </c>
      <c r="D114" s="235" t="s">
        <v>226</v>
      </c>
      <c r="E114" s="236">
        <v>2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21</v>
      </c>
      <c r="M114" s="238">
        <f>G114*(1+L114/100)</f>
        <v>0</v>
      </c>
      <c r="N114" s="236">
        <v>2.937E-2</v>
      </c>
      <c r="O114" s="236">
        <f>ROUND(E114*N114,2)</f>
        <v>0.06</v>
      </c>
      <c r="P114" s="236">
        <v>0</v>
      </c>
      <c r="Q114" s="236">
        <f>ROUND(E114*P114,2)</f>
        <v>0</v>
      </c>
      <c r="R114" s="238" t="s">
        <v>327</v>
      </c>
      <c r="S114" s="238" t="s">
        <v>181</v>
      </c>
      <c r="T114" s="239" t="s">
        <v>181</v>
      </c>
      <c r="U114" s="221">
        <v>1.86</v>
      </c>
      <c r="V114" s="221">
        <f>ROUND(E114*U114,2)</f>
        <v>3.72</v>
      </c>
      <c r="W114" s="221"/>
      <c r="X114" s="221" t="s">
        <v>182</v>
      </c>
      <c r="Y114" s="221" t="s">
        <v>183</v>
      </c>
      <c r="Z114" s="210"/>
      <c r="AA114" s="210"/>
      <c r="AB114" s="210"/>
      <c r="AC114" s="210"/>
      <c r="AD114" s="210"/>
      <c r="AE114" s="210"/>
      <c r="AF114" s="210"/>
      <c r="AG114" s="210" t="s">
        <v>184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54" t="s">
        <v>450</v>
      </c>
      <c r="D115" s="223"/>
      <c r="E115" s="224">
        <v>2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191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3.75" outlineLevel="1" x14ac:dyDescent="0.2">
      <c r="A116" s="233">
        <v>24</v>
      </c>
      <c r="B116" s="234" t="s">
        <v>451</v>
      </c>
      <c r="C116" s="252" t="s">
        <v>452</v>
      </c>
      <c r="D116" s="235" t="s">
        <v>226</v>
      </c>
      <c r="E116" s="236">
        <v>2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36">
        <v>2.9569999999999999E-2</v>
      </c>
      <c r="O116" s="236">
        <f>ROUND(E116*N116,2)</f>
        <v>0.06</v>
      </c>
      <c r="P116" s="236">
        <v>0</v>
      </c>
      <c r="Q116" s="236">
        <f>ROUND(E116*P116,2)</f>
        <v>0</v>
      </c>
      <c r="R116" s="238" t="s">
        <v>327</v>
      </c>
      <c r="S116" s="238" t="s">
        <v>181</v>
      </c>
      <c r="T116" s="239" t="s">
        <v>181</v>
      </c>
      <c r="U116" s="221">
        <v>1.86</v>
      </c>
      <c r="V116" s="221">
        <f>ROUND(E116*U116,2)</f>
        <v>3.72</v>
      </c>
      <c r="W116" s="221"/>
      <c r="X116" s="221" t="s">
        <v>182</v>
      </c>
      <c r="Y116" s="221" t="s">
        <v>183</v>
      </c>
      <c r="Z116" s="210"/>
      <c r="AA116" s="210"/>
      <c r="AB116" s="210"/>
      <c r="AC116" s="210"/>
      <c r="AD116" s="210"/>
      <c r="AE116" s="210"/>
      <c r="AF116" s="210"/>
      <c r="AG116" s="210" t="s">
        <v>184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4" t="s">
        <v>453</v>
      </c>
      <c r="D117" s="223"/>
      <c r="E117" s="224">
        <v>2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191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1" x14ac:dyDescent="0.2">
      <c r="A118" s="233">
        <v>25</v>
      </c>
      <c r="B118" s="234" t="s">
        <v>454</v>
      </c>
      <c r="C118" s="252" t="s">
        <v>455</v>
      </c>
      <c r="D118" s="235" t="s">
        <v>226</v>
      </c>
      <c r="E118" s="236">
        <v>2</v>
      </c>
      <c r="F118" s="237"/>
      <c r="G118" s="238">
        <f>ROUND(E118*F118,2)</f>
        <v>0</v>
      </c>
      <c r="H118" s="237"/>
      <c r="I118" s="238">
        <f>ROUND(E118*H118,2)</f>
        <v>0</v>
      </c>
      <c r="J118" s="237"/>
      <c r="K118" s="238">
        <f>ROUND(E118*J118,2)</f>
        <v>0</v>
      </c>
      <c r="L118" s="238">
        <v>21</v>
      </c>
      <c r="M118" s="238">
        <f>G118*(1+L118/100)</f>
        <v>0</v>
      </c>
      <c r="N118" s="236">
        <v>2.9770000000000001E-2</v>
      </c>
      <c r="O118" s="236">
        <f>ROUND(E118*N118,2)</f>
        <v>0.06</v>
      </c>
      <c r="P118" s="236">
        <v>0</v>
      </c>
      <c r="Q118" s="236">
        <f>ROUND(E118*P118,2)</f>
        <v>0</v>
      </c>
      <c r="R118" s="238" t="s">
        <v>327</v>
      </c>
      <c r="S118" s="238" t="s">
        <v>181</v>
      </c>
      <c r="T118" s="239" t="s">
        <v>181</v>
      </c>
      <c r="U118" s="221">
        <v>1.86</v>
      </c>
      <c r="V118" s="221">
        <f>ROUND(E118*U118,2)</f>
        <v>3.72</v>
      </c>
      <c r="W118" s="221"/>
      <c r="X118" s="221" t="s">
        <v>182</v>
      </c>
      <c r="Y118" s="221" t="s">
        <v>183</v>
      </c>
      <c r="Z118" s="210"/>
      <c r="AA118" s="210"/>
      <c r="AB118" s="210"/>
      <c r="AC118" s="210"/>
      <c r="AD118" s="210"/>
      <c r="AE118" s="210"/>
      <c r="AF118" s="210"/>
      <c r="AG118" s="210" t="s">
        <v>184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54" t="s">
        <v>456</v>
      </c>
      <c r="D119" s="223"/>
      <c r="E119" s="224">
        <v>2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191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33.75" outlineLevel="1" x14ac:dyDescent="0.2">
      <c r="A120" s="233">
        <v>26</v>
      </c>
      <c r="B120" s="234" t="s">
        <v>457</v>
      </c>
      <c r="C120" s="252" t="s">
        <v>458</v>
      </c>
      <c r="D120" s="235" t="s">
        <v>226</v>
      </c>
      <c r="E120" s="236">
        <v>5</v>
      </c>
      <c r="F120" s="237"/>
      <c r="G120" s="238">
        <f>ROUND(E120*F120,2)</f>
        <v>0</v>
      </c>
      <c r="H120" s="237"/>
      <c r="I120" s="238">
        <f>ROUND(E120*H120,2)</f>
        <v>0</v>
      </c>
      <c r="J120" s="237"/>
      <c r="K120" s="238">
        <f>ROUND(E120*J120,2)</f>
        <v>0</v>
      </c>
      <c r="L120" s="238">
        <v>21</v>
      </c>
      <c r="M120" s="238">
        <f>G120*(1+L120/100)</f>
        <v>0</v>
      </c>
      <c r="N120" s="236">
        <v>3.2169999999999997E-2</v>
      </c>
      <c r="O120" s="236">
        <f>ROUND(E120*N120,2)</f>
        <v>0.16</v>
      </c>
      <c r="P120" s="236">
        <v>0</v>
      </c>
      <c r="Q120" s="236">
        <f>ROUND(E120*P120,2)</f>
        <v>0</v>
      </c>
      <c r="R120" s="238" t="s">
        <v>327</v>
      </c>
      <c r="S120" s="238" t="s">
        <v>181</v>
      </c>
      <c r="T120" s="239" t="s">
        <v>181</v>
      </c>
      <c r="U120" s="221">
        <v>1.86</v>
      </c>
      <c r="V120" s="221">
        <f>ROUND(E120*U120,2)</f>
        <v>9.3000000000000007</v>
      </c>
      <c r="W120" s="221"/>
      <c r="X120" s="221" t="s">
        <v>182</v>
      </c>
      <c r="Y120" s="221" t="s">
        <v>183</v>
      </c>
      <c r="Z120" s="210"/>
      <c r="AA120" s="210"/>
      <c r="AB120" s="210"/>
      <c r="AC120" s="210"/>
      <c r="AD120" s="210"/>
      <c r="AE120" s="210"/>
      <c r="AF120" s="210"/>
      <c r="AG120" s="210" t="s">
        <v>184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54" t="s">
        <v>459</v>
      </c>
      <c r="D121" s="223"/>
      <c r="E121" s="224">
        <v>5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191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33">
        <v>27</v>
      </c>
      <c r="B122" s="234" t="s">
        <v>460</v>
      </c>
      <c r="C122" s="252" t="s">
        <v>461</v>
      </c>
      <c r="D122" s="235" t="s">
        <v>226</v>
      </c>
      <c r="E122" s="236">
        <v>2</v>
      </c>
      <c r="F122" s="237"/>
      <c r="G122" s="238">
        <f>ROUND(E122*F122,2)</f>
        <v>0</v>
      </c>
      <c r="H122" s="237"/>
      <c r="I122" s="238">
        <f>ROUND(E122*H122,2)</f>
        <v>0</v>
      </c>
      <c r="J122" s="237"/>
      <c r="K122" s="238">
        <f>ROUND(E122*J122,2)</f>
        <v>0</v>
      </c>
      <c r="L122" s="238">
        <v>21</v>
      </c>
      <c r="M122" s="238">
        <f>G122*(1+L122/100)</f>
        <v>0</v>
      </c>
      <c r="N122" s="236">
        <v>0.49075000000000002</v>
      </c>
      <c r="O122" s="236">
        <f>ROUND(E122*N122,2)</f>
        <v>0.98</v>
      </c>
      <c r="P122" s="236">
        <v>0</v>
      </c>
      <c r="Q122" s="236">
        <f>ROUND(E122*P122,2)</f>
        <v>0</v>
      </c>
      <c r="R122" s="238" t="s">
        <v>327</v>
      </c>
      <c r="S122" s="238" t="s">
        <v>181</v>
      </c>
      <c r="T122" s="239" t="s">
        <v>181</v>
      </c>
      <c r="U122" s="221">
        <v>8.82</v>
      </c>
      <c r="V122" s="221">
        <f>ROUND(E122*U122,2)</f>
        <v>17.64</v>
      </c>
      <c r="W122" s="221"/>
      <c r="X122" s="221" t="s">
        <v>182</v>
      </c>
      <c r="Y122" s="221" t="s">
        <v>183</v>
      </c>
      <c r="Z122" s="210"/>
      <c r="AA122" s="210"/>
      <c r="AB122" s="210"/>
      <c r="AC122" s="210"/>
      <c r="AD122" s="210"/>
      <c r="AE122" s="210"/>
      <c r="AF122" s="210"/>
      <c r="AG122" s="210" t="s">
        <v>184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2" x14ac:dyDescent="0.2">
      <c r="A123" s="217"/>
      <c r="B123" s="218"/>
      <c r="C123" s="253" t="s">
        <v>462</v>
      </c>
      <c r="D123" s="248"/>
      <c r="E123" s="248"/>
      <c r="F123" s="248"/>
      <c r="G123" s="248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189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47" t="str">
        <f>C123</f>
        <v>a protiplynových dveří bez nebo včetně dveřních křídel do vynechaného otvoru, s obetonováním , včetně manipulační dopravy, kotvení zárubně do zdiva  např. s uklínováním, s případným přivařením k obnažené výztuži, se zalitím, resp. zabetonováním, včetně bednění.</v>
      </c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54" t="s">
        <v>463</v>
      </c>
      <c r="D124" s="223"/>
      <c r="E124" s="224">
        <v>2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191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33">
        <v>28</v>
      </c>
      <c r="B125" s="234" t="s">
        <v>464</v>
      </c>
      <c r="C125" s="252" t="s">
        <v>465</v>
      </c>
      <c r="D125" s="235" t="s">
        <v>179</v>
      </c>
      <c r="E125" s="236">
        <v>8.16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21</v>
      </c>
      <c r="M125" s="238">
        <f>G125*(1+L125/100)</f>
        <v>0</v>
      </c>
      <c r="N125" s="236">
        <v>0</v>
      </c>
      <c r="O125" s="236">
        <f>ROUND(E125*N125,2)</f>
        <v>0</v>
      </c>
      <c r="P125" s="236">
        <v>0</v>
      </c>
      <c r="Q125" s="236">
        <f>ROUND(E125*P125,2)</f>
        <v>0</v>
      </c>
      <c r="R125" s="238"/>
      <c r="S125" s="238" t="s">
        <v>466</v>
      </c>
      <c r="T125" s="239" t="s">
        <v>318</v>
      </c>
      <c r="U125" s="221">
        <v>0</v>
      </c>
      <c r="V125" s="221">
        <f>ROUND(E125*U125,2)</f>
        <v>0</v>
      </c>
      <c r="W125" s="221"/>
      <c r="X125" s="221" t="s">
        <v>182</v>
      </c>
      <c r="Y125" s="221" t="s">
        <v>183</v>
      </c>
      <c r="Z125" s="210"/>
      <c r="AA125" s="210"/>
      <c r="AB125" s="210"/>
      <c r="AC125" s="210"/>
      <c r="AD125" s="210"/>
      <c r="AE125" s="210"/>
      <c r="AF125" s="210"/>
      <c r="AG125" s="210" t="s">
        <v>184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5" t="s">
        <v>467</v>
      </c>
      <c r="D126" s="249"/>
      <c r="E126" s="249"/>
      <c r="F126" s="249"/>
      <c r="G126" s="249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322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4" t="s">
        <v>468</v>
      </c>
      <c r="D127" s="223"/>
      <c r="E127" s="224">
        <v>8.16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191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40">
        <v>29</v>
      </c>
      <c r="B128" s="241" t="s">
        <v>469</v>
      </c>
      <c r="C128" s="251" t="s">
        <v>470</v>
      </c>
      <c r="D128" s="242" t="s">
        <v>226</v>
      </c>
      <c r="E128" s="243">
        <v>1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21</v>
      </c>
      <c r="M128" s="245">
        <f>G128*(1+L128/100)</f>
        <v>0</v>
      </c>
      <c r="N128" s="243">
        <v>0</v>
      </c>
      <c r="O128" s="243">
        <f>ROUND(E128*N128,2)</f>
        <v>0</v>
      </c>
      <c r="P128" s="243">
        <v>0</v>
      </c>
      <c r="Q128" s="243">
        <f>ROUND(E128*P128,2)</f>
        <v>0</v>
      </c>
      <c r="R128" s="245"/>
      <c r="S128" s="245" t="s">
        <v>466</v>
      </c>
      <c r="T128" s="246" t="s">
        <v>318</v>
      </c>
      <c r="U128" s="221">
        <v>0</v>
      </c>
      <c r="V128" s="221">
        <f>ROUND(E128*U128,2)</f>
        <v>0</v>
      </c>
      <c r="W128" s="221"/>
      <c r="X128" s="221" t="s">
        <v>182</v>
      </c>
      <c r="Y128" s="221" t="s">
        <v>183</v>
      </c>
      <c r="Z128" s="210"/>
      <c r="AA128" s="210"/>
      <c r="AB128" s="210"/>
      <c r="AC128" s="210"/>
      <c r="AD128" s="210"/>
      <c r="AE128" s="210"/>
      <c r="AF128" s="210"/>
      <c r="AG128" s="210" t="s">
        <v>184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33">
        <v>30</v>
      </c>
      <c r="B129" s="234" t="s">
        <v>471</v>
      </c>
      <c r="C129" s="252" t="s">
        <v>472</v>
      </c>
      <c r="D129" s="235" t="s">
        <v>226</v>
      </c>
      <c r="E129" s="236">
        <v>2</v>
      </c>
      <c r="F129" s="237"/>
      <c r="G129" s="238">
        <f>ROUND(E129*F129,2)</f>
        <v>0</v>
      </c>
      <c r="H129" s="237"/>
      <c r="I129" s="238">
        <f>ROUND(E129*H129,2)</f>
        <v>0</v>
      </c>
      <c r="J129" s="237"/>
      <c r="K129" s="238">
        <f>ROUND(E129*J129,2)</f>
        <v>0</v>
      </c>
      <c r="L129" s="238">
        <v>21</v>
      </c>
      <c r="M129" s="238">
        <f>G129*(1+L129/100)</f>
        <v>0</v>
      </c>
      <c r="N129" s="236">
        <v>1.6E-2</v>
      </c>
      <c r="O129" s="236">
        <f>ROUND(E129*N129,2)</f>
        <v>0.03</v>
      </c>
      <c r="P129" s="236">
        <v>0</v>
      </c>
      <c r="Q129" s="236">
        <f>ROUND(E129*P129,2)</f>
        <v>0</v>
      </c>
      <c r="R129" s="238" t="s">
        <v>473</v>
      </c>
      <c r="S129" s="238" t="s">
        <v>181</v>
      </c>
      <c r="T129" s="239" t="s">
        <v>181</v>
      </c>
      <c r="U129" s="221">
        <v>0</v>
      </c>
      <c r="V129" s="221">
        <f>ROUND(E129*U129,2)</f>
        <v>0</v>
      </c>
      <c r="W129" s="221"/>
      <c r="X129" s="221" t="s">
        <v>474</v>
      </c>
      <c r="Y129" s="221" t="s">
        <v>183</v>
      </c>
      <c r="Z129" s="210"/>
      <c r="AA129" s="210"/>
      <c r="AB129" s="210"/>
      <c r="AC129" s="210"/>
      <c r="AD129" s="210"/>
      <c r="AE129" s="210"/>
      <c r="AF129" s="210"/>
      <c r="AG129" s="210" t="s">
        <v>475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4" t="s">
        <v>476</v>
      </c>
      <c r="D130" s="223"/>
      <c r="E130" s="224">
        <v>2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191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26" t="s">
        <v>175</v>
      </c>
      <c r="B131" s="227" t="s">
        <v>91</v>
      </c>
      <c r="C131" s="250" t="s">
        <v>92</v>
      </c>
      <c r="D131" s="228"/>
      <c r="E131" s="229"/>
      <c r="F131" s="230"/>
      <c r="G131" s="230">
        <f>SUMIF(AG132:AG138,"&lt;&gt;NOR",G132:G138)</f>
        <v>0</v>
      </c>
      <c r="H131" s="230"/>
      <c r="I131" s="230">
        <f>SUM(I132:I138)</f>
        <v>0</v>
      </c>
      <c r="J131" s="230"/>
      <c r="K131" s="230">
        <f>SUM(K132:K138)</f>
        <v>0</v>
      </c>
      <c r="L131" s="230"/>
      <c r="M131" s="230">
        <f>SUM(M132:M138)</f>
        <v>0</v>
      </c>
      <c r="N131" s="229"/>
      <c r="O131" s="229">
        <f>SUM(O132:O138)</f>
        <v>0.37</v>
      </c>
      <c r="P131" s="229"/>
      <c r="Q131" s="229">
        <f>SUM(Q132:Q138)</f>
        <v>0</v>
      </c>
      <c r="R131" s="230"/>
      <c r="S131" s="230"/>
      <c r="T131" s="231"/>
      <c r="U131" s="225"/>
      <c r="V131" s="225">
        <f>SUM(V132:V138)</f>
        <v>54.25</v>
      </c>
      <c r="W131" s="225"/>
      <c r="X131" s="225"/>
      <c r="Y131" s="225"/>
      <c r="AG131" t="s">
        <v>176</v>
      </c>
    </row>
    <row r="132" spans="1:60" outlineLevel="1" x14ac:dyDescent="0.2">
      <c r="A132" s="233">
        <v>31</v>
      </c>
      <c r="B132" s="234" t="s">
        <v>177</v>
      </c>
      <c r="C132" s="252" t="s">
        <v>178</v>
      </c>
      <c r="D132" s="235" t="s">
        <v>179</v>
      </c>
      <c r="E132" s="236">
        <v>306.47386999999998</v>
      </c>
      <c r="F132" s="237"/>
      <c r="G132" s="238">
        <f>ROUND(E132*F132,2)</f>
        <v>0</v>
      </c>
      <c r="H132" s="237"/>
      <c r="I132" s="238">
        <f>ROUND(E132*H132,2)</f>
        <v>0</v>
      </c>
      <c r="J132" s="237"/>
      <c r="K132" s="238">
        <f>ROUND(E132*J132,2)</f>
        <v>0</v>
      </c>
      <c r="L132" s="238">
        <v>21</v>
      </c>
      <c r="M132" s="238">
        <f>G132*(1+L132/100)</f>
        <v>0</v>
      </c>
      <c r="N132" s="236">
        <v>1.2099999999999999E-3</v>
      </c>
      <c r="O132" s="236">
        <f>ROUND(E132*N132,2)</f>
        <v>0.37</v>
      </c>
      <c r="P132" s="236">
        <v>0</v>
      </c>
      <c r="Q132" s="236">
        <f>ROUND(E132*P132,2)</f>
        <v>0</v>
      </c>
      <c r="R132" s="238" t="s">
        <v>180</v>
      </c>
      <c r="S132" s="238" t="s">
        <v>181</v>
      </c>
      <c r="T132" s="239" t="s">
        <v>181</v>
      </c>
      <c r="U132" s="221">
        <v>0.17699999999999999</v>
      </c>
      <c r="V132" s="221">
        <f>ROUND(E132*U132,2)</f>
        <v>54.25</v>
      </c>
      <c r="W132" s="221"/>
      <c r="X132" s="221" t="s">
        <v>182</v>
      </c>
      <c r="Y132" s="221" t="s">
        <v>183</v>
      </c>
      <c r="Z132" s="210"/>
      <c r="AA132" s="210"/>
      <c r="AB132" s="210"/>
      <c r="AC132" s="210"/>
      <c r="AD132" s="210"/>
      <c r="AE132" s="210"/>
      <c r="AF132" s="210"/>
      <c r="AG132" s="210" t="s">
        <v>184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4" t="s">
        <v>477</v>
      </c>
      <c r="D133" s="223"/>
      <c r="E133" s="224">
        <v>5.1840000000000002</v>
      </c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191</v>
      </c>
      <c r="AH133" s="210">
        <v>5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4" t="s">
        <v>478</v>
      </c>
      <c r="D134" s="223"/>
      <c r="E134" s="224">
        <v>13.254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191</v>
      </c>
      <c r="AH134" s="210">
        <v>5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4" t="s">
        <v>479</v>
      </c>
      <c r="D135" s="223"/>
      <c r="E135" s="224">
        <v>103.66800000000001</v>
      </c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191</v>
      </c>
      <c r="AH135" s="210">
        <v>5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4" t="s">
        <v>480</v>
      </c>
      <c r="D136" s="223"/>
      <c r="E136" s="224">
        <v>67.27619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191</v>
      </c>
      <c r="AH136" s="210">
        <v>5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4" t="s">
        <v>481</v>
      </c>
      <c r="D137" s="223"/>
      <c r="E137" s="224">
        <v>92.649079999999998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191</v>
      </c>
      <c r="AH137" s="210">
        <v>5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4" t="s">
        <v>482</v>
      </c>
      <c r="D138" s="223"/>
      <c r="E138" s="224">
        <v>24.442599999999999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191</v>
      </c>
      <c r="AH138" s="210">
        <v>5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226" t="s">
        <v>175</v>
      </c>
      <c r="B139" s="227" t="s">
        <v>93</v>
      </c>
      <c r="C139" s="250" t="s">
        <v>94</v>
      </c>
      <c r="D139" s="228"/>
      <c r="E139" s="229"/>
      <c r="F139" s="230"/>
      <c r="G139" s="230">
        <f>SUMIF(AG140:AG146,"&lt;&gt;NOR",G140:G146)</f>
        <v>0</v>
      </c>
      <c r="H139" s="230"/>
      <c r="I139" s="230">
        <f>SUM(I140:I146)</f>
        <v>0</v>
      </c>
      <c r="J139" s="230"/>
      <c r="K139" s="230">
        <f>SUM(K140:K146)</f>
        <v>0</v>
      </c>
      <c r="L139" s="230"/>
      <c r="M139" s="230">
        <f>SUM(M140:M146)</f>
        <v>0</v>
      </c>
      <c r="N139" s="229"/>
      <c r="O139" s="229">
        <f>SUM(O140:O146)</f>
        <v>6.0000000000000005E-2</v>
      </c>
      <c r="P139" s="229"/>
      <c r="Q139" s="229">
        <f>SUM(Q140:Q146)</f>
        <v>0</v>
      </c>
      <c r="R139" s="230"/>
      <c r="S139" s="230"/>
      <c r="T139" s="231"/>
      <c r="U139" s="225"/>
      <c r="V139" s="225">
        <f>SUM(V140:V146)</f>
        <v>63.839999999999996</v>
      </c>
      <c r="W139" s="225"/>
      <c r="X139" s="225"/>
      <c r="Y139" s="225"/>
      <c r="AG139" t="s">
        <v>176</v>
      </c>
    </row>
    <row r="140" spans="1:60" ht="56.25" outlineLevel="1" x14ac:dyDescent="0.2">
      <c r="A140" s="233">
        <v>32</v>
      </c>
      <c r="B140" s="234" t="s">
        <v>483</v>
      </c>
      <c r="C140" s="252" t="s">
        <v>484</v>
      </c>
      <c r="D140" s="235" t="s">
        <v>179</v>
      </c>
      <c r="E140" s="236">
        <v>203.51</v>
      </c>
      <c r="F140" s="237"/>
      <c r="G140" s="238">
        <f>ROUND(E140*F140,2)</f>
        <v>0</v>
      </c>
      <c r="H140" s="237"/>
      <c r="I140" s="238">
        <f>ROUND(E140*H140,2)</f>
        <v>0</v>
      </c>
      <c r="J140" s="237"/>
      <c r="K140" s="238">
        <f>ROUND(E140*J140,2)</f>
        <v>0</v>
      </c>
      <c r="L140" s="238">
        <v>21</v>
      </c>
      <c r="M140" s="238">
        <f>G140*(1+L140/100)</f>
        <v>0</v>
      </c>
      <c r="N140" s="236">
        <v>4.0000000000000003E-5</v>
      </c>
      <c r="O140" s="236">
        <f>ROUND(E140*N140,2)</f>
        <v>0.01</v>
      </c>
      <c r="P140" s="236">
        <v>0</v>
      </c>
      <c r="Q140" s="236">
        <f>ROUND(E140*P140,2)</f>
        <v>0</v>
      </c>
      <c r="R140" s="238" t="s">
        <v>327</v>
      </c>
      <c r="S140" s="238" t="s">
        <v>181</v>
      </c>
      <c r="T140" s="239" t="s">
        <v>181</v>
      </c>
      <c r="U140" s="221">
        <v>0.308</v>
      </c>
      <c r="V140" s="221">
        <f>ROUND(E140*U140,2)</f>
        <v>62.68</v>
      </c>
      <c r="W140" s="221"/>
      <c r="X140" s="221" t="s">
        <v>182</v>
      </c>
      <c r="Y140" s="221" t="s">
        <v>183</v>
      </c>
      <c r="Z140" s="210"/>
      <c r="AA140" s="210"/>
      <c r="AB140" s="210"/>
      <c r="AC140" s="210"/>
      <c r="AD140" s="210"/>
      <c r="AE140" s="210"/>
      <c r="AF140" s="210"/>
      <c r="AG140" s="210" t="s">
        <v>184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4" t="s">
        <v>485</v>
      </c>
      <c r="D141" s="223"/>
      <c r="E141" s="224">
        <v>203.51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191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33">
        <v>33</v>
      </c>
      <c r="B142" s="234" t="s">
        <v>486</v>
      </c>
      <c r="C142" s="252" t="s">
        <v>487</v>
      </c>
      <c r="D142" s="235" t="s">
        <v>226</v>
      </c>
      <c r="E142" s="236">
        <v>4</v>
      </c>
      <c r="F142" s="237"/>
      <c r="G142" s="238">
        <f>ROUND(E142*F142,2)</f>
        <v>0</v>
      </c>
      <c r="H142" s="237"/>
      <c r="I142" s="238">
        <f>ROUND(E142*H142,2)</f>
        <v>0</v>
      </c>
      <c r="J142" s="237"/>
      <c r="K142" s="238">
        <f>ROUND(E142*J142,2)</f>
        <v>0</v>
      </c>
      <c r="L142" s="238">
        <v>21</v>
      </c>
      <c r="M142" s="238">
        <f>G142*(1+L142/100)</f>
        <v>0</v>
      </c>
      <c r="N142" s="236">
        <v>1.17E-2</v>
      </c>
      <c r="O142" s="236">
        <f>ROUND(E142*N142,2)</f>
        <v>0.05</v>
      </c>
      <c r="P142" s="236">
        <v>0</v>
      </c>
      <c r="Q142" s="236">
        <f>ROUND(E142*P142,2)</f>
        <v>0</v>
      </c>
      <c r="R142" s="238" t="s">
        <v>327</v>
      </c>
      <c r="S142" s="238" t="s">
        <v>181</v>
      </c>
      <c r="T142" s="239" t="s">
        <v>181</v>
      </c>
      <c r="U142" s="221">
        <v>0.28999999999999998</v>
      </c>
      <c r="V142" s="221">
        <f>ROUND(E142*U142,2)</f>
        <v>1.1599999999999999</v>
      </c>
      <c r="W142" s="221"/>
      <c r="X142" s="221" t="s">
        <v>182</v>
      </c>
      <c r="Y142" s="221" t="s">
        <v>183</v>
      </c>
      <c r="Z142" s="210"/>
      <c r="AA142" s="210"/>
      <c r="AB142" s="210"/>
      <c r="AC142" s="210"/>
      <c r="AD142" s="210"/>
      <c r="AE142" s="210"/>
      <c r="AF142" s="210"/>
      <c r="AG142" s="210" t="s">
        <v>184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3" t="s">
        <v>488</v>
      </c>
      <c r="D143" s="248"/>
      <c r="E143" s="248"/>
      <c r="F143" s="248"/>
      <c r="G143" s="248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189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3">
        <v>34</v>
      </c>
      <c r="B144" s="234" t="s">
        <v>489</v>
      </c>
      <c r="C144" s="252" t="s">
        <v>490</v>
      </c>
      <c r="D144" s="235" t="s">
        <v>179</v>
      </c>
      <c r="E144" s="236">
        <v>33.75</v>
      </c>
      <c r="F144" s="237"/>
      <c r="G144" s="238">
        <f>ROUND(E144*F144,2)</f>
        <v>0</v>
      </c>
      <c r="H144" s="237"/>
      <c r="I144" s="238">
        <f>ROUND(E144*H144,2)</f>
        <v>0</v>
      </c>
      <c r="J144" s="237"/>
      <c r="K144" s="238">
        <f>ROUND(E144*J144,2)</f>
        <v>0</v>
      </c>
      <c r="L144" s="238">
        <v>21</v>
      </c>
      <c r="M144" s="238">
        <f>G144*(1+L144/100)</f>
        <v>0</v>
      </c>
      <c r="N144" s="236">
        <v>0</v>
      </c>
      <c r="O144" s="236">
        <f>ROUND(E144*N144,2)</f>
        <v>0</v>
      </c>
      <c r="P144" s="236">
        <v>0</v>
      </c>
      <c r="Q144" s="236">
        <f>ROUND(E144*P144,2)</f>
        <v>0</v>
      </c>
      <c r="R144" s="238"/>
      <c r="S144" s="238" t="s">
        <v>466</v>
      </c>
      <c r="T144" s="239" t="s">
        <v>318</v>
      </c>
      <c r="U144" s="221">
        <v>0</v>
      </c>
      <c r="V144" s="221">
        <f>ROUND(E144*U144,2)</f>
        <v>0</v>
      </c>
      <c r="W144" s="221"/>
      <c r="X144" s="221" t="s">
        <v>182</v>
      </c>
      <c r="Y144" s="221" t="s">
        <v>183</v>
      </c>
      <c r="Z144" s="210"/>
      <c r="AA144" s="210"/>
      <c r="AB144" s="210"/>
      <c r="AC144" s="210"/>
      <c r="AD144" s="210"/>
      <c r="AE144" s="210"/>
      <c r="AF144" s="210"/>
      <c r="AG144" s="210" t="s">
        <v>184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4" t="s">
        <v>491</v>
      </c>
      <c r="D145" s="223"/>
      <c r="E145" s="224">
        <v>33.75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191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1" x14ac:dyDescent="0.2">
      <c r="A146" s="240">
        <v>35</v>
      </c>
      <c r="B146" s="241" t="s">
        <v>492</v>
      </c>
      <c r="C146" s="251" t="s">
        <v>493</v>
      </c>
      <c r="D146" s="242" t="s">
        <v>226</v>
      </c>
      <c r="E146" s="243">
        <v>4</v>
      </c>
      <c r="F146" s="244"/>
      <c r="G146" s="245">
        <f>ROUND(E146*F146,2)</f>
        <v>0</v>
      </c>
      <c r="H146" s="244"/>
      <c r="I146" s="245">
        <f>ROUND(E146*H146,2)</f>
        <v>0</v>
      </c>
      <c r="J146" s="244"/>
      <c r="K146" s="245">
        <f>ROUND(E146*J146,2)</f>
        <v>0</v>
      </c>
      <c r="L146" s="245">
        <v>21</v>
      </c>
      <c r="M146" s="245">
        <f>G146*(1+L146/100)</f>
        <v>0</v>
      </c>
      <c r="N146" s="243">
        <v>4.0000000000000002E-4</v>
      </c>
      <c r="O146" s="243">
        <f>ROUND(E146*N146,2)</f>
        <v>0</v>
      </c>
      <c r="P146" s="243">
        <v>0</v>
      </c>
      <c r="Q146" s="243">
        <f>ROUND(E146*P146,2)</f>
        <v>0</v>
      </c>
      <c r="R146" s="245" t="s">
        <v>473</v>
      </c>
      <c r="S146" s="245" t="s">
        <v>181</v>
      </c>
      <c r="T146" s="246" t="s">
        <v>181</v>
      </c>
      <c r="U146" s="221">
        <v>0</v>
      </c>
      <c r="V146" s="221">
        <f>ROUND(E146*U146,2)</f>
        <v>0</v>
      </c>
      <c r="W146" s="221"/>
      <c r="X146" s="221" t="s">
        <v>474</v>
      </c>
      <c r="Y146" s="221" t="s">
        <v>183</v>
      </c>
      <c r="Z146" s="210"/>
      <c r="AA146" s="210"/>
      <c r="AB146" s="210"/>
      <c r="AC146" s="210"/>
      <c r="AD146" s="210"/>
      <c r="AE146" s="210"/>
      <c r="AF146" s="210"/>
      <c r="AG146" s="210" t="s">
        <v>475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26" t="s">
        <v>175</v>
      </c>
      <c r="B147" s="227" t="s">
        <v>97</v>
      </c>
      <c r="C147" s="250" t="s">
        <v>98</v>
      </c>
      <c r="D147" s="228"/>
      <c r="E147" s="229"/>
      <c r="F147" s="230"/>
      <c r="G147" s="230">
        <f>SUMIF(AG148:AG149,"&lt;&gt;NOR",G148:G149)</f>
        <v>0</v>
      </c>
      <c r="H147" s="230"/>
      <c r="I147" s="230">
        <f>SUM(I148:I149)</f>
        <v>0</v>
      </c>
      <c r="J147" s="230"/>
      <c r="K147" s="230">
        <f>SUM(K148:K149)</f>
        <v>0</v>
      </c>
      <c r="L147" s="230"/>
      <c r="M147" s="230">
        <f>SUM(M148:M149)</f>
        <v>0</v>
      </c>
      <c r="N147" s="229"/>
      <c r="O147" s="229">
        <f>SUM(O148:O149)</f>
        <v>0</v>
      </c>
      <c r="P147" s="229"/>
      <c r="Q147" s="229">
        <f>SUM(Q148:Q149)</f>
        <v>0</v>
      </c>
      <c r="R147" s="230"/>
      <c r="S147" s="230"/>
      <c r="T147" s="231"/>
      <c r="U147" s="225"/>
      <c r="V147" s="225">
        <f>SUM(V148:V149)</f>
        <v>59.73</v>
      </c>
      <c r="W147" s="225"/>
      <c r="X147" s="225"/>
      <c r="Y147" s="225"/>
      <c r="AG147" t="s">
        <v>176</v>
      </c>
    </row>
    <row r="148" spans="1:60" ht="22.5" outlineLevel="1" x14ac:dyDescent="0.2">
      <c r="A148" s="233">
        <v>36</v>
      </c>
      <c r="B148" s="234" t="s">
        <v>279</v>
      </c>
      <c r="C148" s="252" t="s">
        <v>280</v>
      </c>
      <c r="D148" s="235" t="s">
        <v>281</v>
      </c>
      <c r="E148" s="236">
        <v>63.643500000000003</v>
      </c>
      <c r="F148" s="237"/>
      <c r="G148" s="238">
        <f>ROUND(E148*F148,2)</f>
        <v>0</v>
      </c>
      <c r="H148" s="237"/>
      <c r="I148" s="238">
        <f>ROUND(E148*H148,2)</f>
        <v>0</v>
      </c>
      <c r="J148" s="237"/>
      <c r="K148" s="238">
        <f>ROUND(E148*J148,2)</f>
        <v>0</v>
      </c>
      <c r="L148" s="238">
        <v>21</v>
      </c>
      <c r="M148" s="238">
        <f>G148*(1+L148/100)</f>
        <v>0</v>
      </c>
      <c r="N148" s="236">
        <v>0</v>
      </c>
      <c r="O148" s="236">
        <f>ROUND(E148*N148,2)</f>
        <v>0</v>
      </c>
      <c r="P148" s="236">
        <v>0</v>
      </c>
      <c r="Q148" s="236">
        <f>ROUND(E148*P148,2)</f>
        <v>0</v>
      </c>
      <c r="R148" s="238" t="s">
        <v>282</v>
      </c>
      <c r="S148" s="238" t="s">
        <v>181</v>
      </c>
      <c r="T148" s="239" t="s">
        <v>181</v>
      </c>
      <c r="U148" s="221">
        <v>0.9385</v>
      </c>
      <c r="V148" s="221">
        <f>ROUND(E148*U148,2)</f>
        <v>59.73</v>
      </c>
      <c r="W148" s="221"/>
      <c r="X148" s="221" t="s">
        <v>283</v>
      </c>
      <c r="Y148" s="221" t="s">
        <v>183</v>
      </c>
      <c r="Z148" s="210"/>
      <c r="AA148" s="210"/>
      <c r="AB148" s="210"/>
      <c r="AC148" s="210"/>
      <c r="AD148" s="210"/>
      <c r="AE148" s="210"/>
      <c r="AF148" s="210"/>
      <c r="AG148" s="210" t="s">
        <v>284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3" t="s">
        <v>285</v>
      </c>
      <c r="D149" s="248"/>
      <c r="E149" s="248"/>
      <c r="F149" s="248"/>
      <c r="G149" s="248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189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26" t="s">
        <v>175</v>
      </c>
      <c r="B150" s="227" t="s">
        <v>99</v>
      </c>
      <c r="C150" s="250" t="s">
        <v>100</v>
      </c>
      <c r="D150" s="228"/>
      <c r="E150" s="229"/>
      <c r="F150" s="230"/>
      <c r="G150" s="230">
        <f>SUMIF(AG151:AG180,"&lt;&gt;NOR",G151:G180)</f>
        <v>0</v>
      </c>
      <c r="H150" s="230"/>
      <c r="I150" s="230">
        <f>SUM(I151:I180)</f>
        <v>0</v>
      </c>
      <c r="J150" s="230"/>
      <c r="K150" s="230">
        <f>SUM(K151:K180)</f>
        <v>0</v>
      </c>
      <c r="L150" s="230"/>
      <c r="M150" s="230">
        <f>SUM(M151:M180)</f>
        <v>0</v>
      </c>
      <c r="N150" s="229"/>
      <c r="O150" s="229">
        <f>SUM(O151:O180)</f>
        <v>0.16</v>
      </c>
      <c r="P150" s="229"/>
      <c r="Q150" s="229">
        <f>SUM(Q151:Q180)</f>
        <v>0</v>
      </c>
      <c r="R150" s="230"/>
      <c r="S150" s="230"/>
      <c r="T150" s="231"/>
      <c r="U150" s="225"/>
      <c r="V150" s="225">
        <f>SUM(V151:V180)</f>
        <v>25.05</v>
      </c>
      <c r="W150" s="225"/>
      <c r="X150" s="225"/>
      <c r="Y150" s="225"/>
      <c r="AG150" t="s">
        <v>176</v>
      </c>
    </row>
    <row r="151" spans="1:60" outlineLevel="1" x14ac:dyDescent="0.2">
      <c r="A151" s="233">
        <v>37</v>
      </c>
      <c r="B151" s="234" t="s">
        <v>494</v>
      </c>
      <c r="C151" s="252" t="s">
        <v>495</v>
      </c>
      <c r="D151" s="235" t="s">
        <v>179</v>
      </c>
      <c r="E151" s="236">
        <v>42.256</v>
      </c>
      <c r="F151" s="237"/>
      <c r="G151" s="238">
        <f>ROUND(E151*F151,2)</f>
        <v>0</v>
      </c>
      <c r="H151" s="237"/>
      <c r="I151" s="238">
        <f>ROUND(E151*H151,2)</f>
        <v>0</v>
      </c>
      <c r="J151" s="237"/>
      <c r="K151" s="238">
        <f>ROUND(E151*J151,2)</f>
        <v>0</v>
      </c>
      <c r="L151" s="238">
        <v>21</v>
      </c>
      <c r="M151" s="238">
        <f>G151*(1+L151/100)</f>
        <v>0</v>
      </c>
      <c r="N151" s="236">
        <v>3.3999999999999998E-3</v>
      </c>
      <c r="O151" s="236">
        <f>ROUND(E151*N151,2)</f>
        <v>0.14000000000000001</v>
      </c>
      <c r="P151" s="236">
        <v>0</v>
      </c>
      <c r="Q151" s="236">
        <f>ROUND(E151*P151,2)</f>
        <v>0</v>
      </c>
      <c r="R151" s="238" t="s">
        <v>496</v>
      </c>
      <c r="S151" s="238" t="s">
        <v>181</v>
      </c>
      <c r="T151" s="239" t="s">
        <v>181</v>
      </c>
      <c r="U151" s="221">
        <v>0.38500000000000001</v>
      </c>
      <c r="V151" s="221">
        <f>ROUND(E151*U151,2)</f>
        <v>16.27</v>
      </c>
      <c r="W151" s="221"/>
      <c r="X151" s="221" t="s">
        <v>182</v>
      </c>
      <c r="Y151" s="221" t="s">
        <v>183</v>
      </c>
      <c r="Z151" s="210"/>
      <c r="AA151" s="210"/>
      <c r="AB151" s="210"/>
      <c r="AC151" s="210"/>
      <c r="AD151" s="210"/>
      <c r="AE151" s="210"/>
      <c r="AF151" s="210"/>
      <c r="AG151" s="210" t="s">
        <v>184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4" t="s">
        <v>497</v>
      </c>
      <c r="D152" s="223"/>
      <c r="E152" s="224">
        <v>6.97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191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4" t="s">
        <v>498</v>
      </c>
      <c r="D153" s="223"/>
      <c r="E153" s="224">
        <v>4.6479999999999997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191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54" t="s">
        <v>499</v>
      </c>
      <c r="D154" s="223"/>
      <c r="E154" s="224">
        <v>5.53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191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54" t="s">
        <v>500</v>
      </c>
      <c r="D155" s="223"/>
      <c r="E155" s="224">
        <v>2.11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191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54" t="s">
        <v>501</v>
      </c>
      <c r="D156" s="223"/>
      <c r="E156" s="224">
        <v>8.2799999999999994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191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54" t="s">
        <v>502</v>
      </c>
      <c r="D157" s="223"/>
      <c r="E157" s="224">
        <v>14.718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191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3">
        <v>38</v>
      </c>
      <c r="B158" s="234" t="s">
        <v>503</v>
      </c>
      <c r="C158" s="252" t="s">
        <v>504</v>
      </c>
      <c r="D158" s="235" t="s">
        <v>249</v>
      </c>
      <c r="E158" s="236">
        <v>55.63</v>
      </c>
      <c r="F158" s="237"/>
      <c r="G158" s="238">
        <f>ROUND(E158*F158,2)</f>
        <v>0</v>
      </c>
      <c r="H158" s="237"/>
      <c r="I158" s="238">
        <f>ROUND(E158*H158,2)</f>
        <v>0</v>
      </c>
      <c r="J158" s="237"/>
      <c r="K158" s="238">
        <f>ROUND(E158*J158,2)</f>
        <v>0</v>
      </c>
      <c r="L158" s="238">
        <v>21</v>
      </c>
      <c r="M158" s="238">
        <f>G158*(1+L158/100)</f>
        <v>0</v>
      </c>
      <c r="N158" s="236">
        <v>2.9E-4</v>
      </c>
      <c r="O158" s="236">
        <f>ROUND(E158*N158,2)</f>
        <v>0.02</v>
      </c>
      <c r="P158" s="236">
        <v>0</v>
      </c>
      <c r="Q158" s="236">
        <f>ROUND(E158*P158,2)</f>
        <v>0</v>
      </c>
      <c r="R158" s="238" t="s">
        <v>496</v>
      </c>
      <c r="S158" s="238" t="s">
        <v>181</v>
      </c>
      <c r="T158" s="239" t="s">
        <v>181</v>
      </c>
      <c r="U158" s="221">
        <v>0.11</v>
      </c>
      <c r="V158" s="221">
        <f>ROUND(E158*U158,2)</f>
        <v>6.12</v>
      </c>
      <c r="W158" s="221"/>
      <c r="X158" s="221" t="s">
        <v>182</v>
      </c>
      <c r="Y158" s="221" t="s">
        <v>183</v>
      </c>
      <c r="Z158" s="210"/>
      <c r="AA158" s="210"/>
      <c r="AB158" s="210"/>
      <c r="AC158" s="210"/>
      <c r="AD158" s="210"/>
      <c r="AE158" s="210"/>
      <c r="AF158" s="210"/>
      <c r="AG158" s="210" t="s">
        <v>184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4" t="s">
        <v>505</v>
      </c>
      <c r="D159" s="223"/>
      <c r="E159" s="224">
        <v>9.1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191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4" t="s">
        <v>506</v>
      </c>
      <c r="D160" s="223"/>
      <c r="E160" s="224">
        <v>9.44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191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54" t="s">
        <v>507</v>
      </c>
      <c r="D161" s="223"/>
      <c r="E161" s="224">
        <v>8.1999999999999993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191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4" t="s">
        <v>508</v>
      </c>
      <c r="D162" s="223"/>
      <c r="E162" s="224">
        <v>4.5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191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4" t="s">
        <v>290</v>
      </c>
      <c r="D163" s="223"/>
      <c r="E163" s="224">
        <v>10.55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191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4" t="s">
        <v>509</v>
      </c>
      <c r="D164" s="223"/>
      <c r="E164" s="224">
        <v>13.84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191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33">
        <v>39</v>
      </c>
      <c r="B165" s="234" t="s">
        <v>510</v>
      </c>
      <c r="C165" s="252" t="s">
        <v>511</v>
      </c>
      <c r="D165" s="235" t="s">
        <v>226</v>
      </c>
      <c r="E165" s="236">
        <v>28</v>
      </c>
      <c r="F165" s="237"/>
      <c r="G165" s="238">
        <f>ROUND(E165*F165,2)</f>
        <v>0</v>
      </c>
      <c r="H165" s="237"/>
      <c r="I165" s="238">
        <f>ROUND(E165*H165,2)</f>
        <v>0</v>
      </c>
      <c r="J165" s="237"/>
      <c r="K165" s="238">
        <f>ROUND(E165*J165,2)</f>
        <v>0</v>
      </c>
      <c r="L165" s="238">
        <v>21</v>
      </c>
      <c r="M165" s="238">
        <f>G165*(1+L165/100)</f>
        <v>0</v>
      </c>
      <c r="N165" s="236">
        <v>1.1E-4</v>
      </c>
      <c r="O165" s="236">
        <f>ROUND(E165*N165,2)</f>
        <v>0</v>
      </c>
      <c r="P165" s="236">
        <v>0</v>
      </c>
      <c r="Q165" s="236">
        <f>ROUND(E165*P165,2)</f>
        <v>0</v>
      </c>
      <c r="R165" s="238" t="s">
        <v>496</v>
      </c>
      <c r="S165" s="238" t="s">
        <v>181</v>
      </c>
      <c r="T165" s="239" t="s">
        <v>181</v>
      </c>
      <c r="U165" s="221">
        <v>6.7000000000000004E-2</v>
      </c>
      <c r="V165" s="221">
        <f>ROUND(E165*U165,2)</f>
        <v>1.88</v>
      </c>
      <c r="W165" s="221"/>
      <c r="X165" s="221" t="s">
        <v>182</v>
      </c>
      <c r="Y165" s="221" t="s">
        <v>183</v>
      </c>
      <c r="Z165" s="210"/>
      <c r="AA165" s="210"/>
      <c r="AB165" s="210"/>
      <c r="AC165" s="210"/>
      <c r="AD165" s="210"/>
      <c r="AE165" s="210"/>
      <c r="AF165" s="210"/>
      <c r="AG165" s="210" t="s">
        <v>184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4" t="s">
        <v>512</v>
      </c>
      <c r="D166" s="223"/>
      <c r="E166" s="224">
        <v>4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191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54" t="s">
        <v>513</v>
      </c>
      <c r="D167" s="223"/>
      <c r="E167" s="224">
        <v>8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191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4" t="s">
        <v>514</v>
      </c>
      <c r="D168" s="223"/>
      <c r="E168" s="224">
        <v>4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191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4" t="s">
        <v>515</v>
      </c>
      <c r="D169" s="223"/>
      <c r="E169" s="224">
        <v>4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191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54" t="s">
        <v>516</v>
      </c>
      <c r="D170" s="223"/>
      <c r="E170" s="224">
        <v>4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191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54" t="s">
        <v>517</v>
      </c>
      <c r="D171" s="223"/>
      <c r="E171" s="224">
        <v>4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191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3">
        <v>40</v>
      </c>
      <c r="B172" s="234" t="s">
        <v>518</v>
      </c>
      <c r="C172" s="252" t="s">
        <v>519</v>
      </c>
      <c r="D172" s="235" t="s">
        <v>249</v>
      </c>
      <c r="E172" s="236">
        <v>5.6</v>
      </c>
      <c r="F172" s="237"/>
      <c r="G172" s="238">
        <f>ROUND(E172*F172,2)</f>
        <v>0</v>
      </c>
      <c r="H172" s="237"/>
      <c r="I172" s="238">
        <f>ROUND(E172*H172,2)</f>
        <v>0</v>
      </c>
      <c r="J172" s="237"/>
      <c r="K172" s="238">
        <f>ROUND(E172*J172,2)</f>
        <v>0</v>
      </c>
      <c r="L172" s="238">
        <v>21</v>
      </c>
      <c r="M172" s="238">
        <f>G172*(1+L172/100)</f>
        <v>0</v>
      </c>
      <c r="N172" s="236">
        <v>2.9E-4</v>
      </c>
      <c r="O172" s="236">
        <f>ROUND(E172*N172,2)</f>
        <v>0</v>
      </c>
      <c r="P172" s="236">
        <v>0</v>
      </c>
      <c r="Q172" s="236">
        <f>ROUND(E172*P172,2)</f>
        <v>0</v>
      </c>
      <c r="R172" s="238" t="s">
        <v>496</v>
      </c>
      <c r="S172" s="238" t="s">
        <v>181</v>
      </c>
      <c r="T172" s="239" t="s">
        <v>181</v>
      </c>
      <c r="U172" s="221">
        <v>0.14000000000000001</v>
      </c>
      <c r="V172" s="221">
        <f>ROUND(E172*U172,2)</f>
        <v>0.78</v>
      </c>
      <c r="W172" s="221"/>
      <c r="X172" s="221" t="s">
        <v>182</v>
      </c>
      <c r="Y172" s="221" t="s">
        <v>183</v>
      </c>
      <c r="Z172" s="210"/>
      <c r="AA172" s="210"/>
      <c r="AB172" s="210"/>
      <c r="AC172" s="210"/>
      <c r="AD172" s="210"/>
      <c r="AE172" s="210"/>
      <c r="AF172" s="210"/>
      <c r="AG172" s="210" t="s">
        <v>184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54" t="s">
        <v>520</v>
      </c>
      <c r="D173" s="223"/>
      <c r="E173" s="224">
        <v>0.8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191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4" t="s">
        <v>521</v>
      </c>
      <c r="D174" s="223"/>
      <c r="E174" s="224">
        <v>1.6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191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54" t="s">
        <v>522</v>
      </c>
      <c r="D175" s="223"/>
      <c r="E175" s="224">
        <v>0.8</v>
      </c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191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54" t="s">
        <v>523</v>
      </c>
      <c r="D176" s="223"/>
      <c r="E176" s="224">
        <v>0.8</v>
      </c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191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4" t="s">
        <v>524</v>
      </c>
      <c r="D177" s="223"/>
      <c r="E177" s="224">
        <v>0.8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191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54" t="s">
        <v>525</v>
      </c>
      <c r="D178" s="223"/>
      <c r="E178" s="224">
        <v>0.8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191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>
        <v>41</v>
      </c>
      <c r="B179" s="218" t="s">
        <v>526</v>
      </c>
      <c r="C179" s="263" t="s">
        <v>527</v>
      </c>
      <c r="D179" s="219" t="s">
        <v>0</v>
      </c>
      <c r="E179" s="261"/>
      <c r="F179" s="222"/>
      <c r="G179" s="221">
        <f>ROUND(E179*F179,2)</f>
        <v>0</v>
      </c>
      <c r="H179" s="222"/>
      <c r="I179" s="221">
        <f>ROUND(E179*H179,2)</f>
        <v>0</v>
      </c>
      <c r="J179" s="222"/>
      <c r="K179" s="221">
        <f>ROUND(E179*J179,2)</f>
        <v>0</v>
      </c>
      <c r="L179" s="221">
        <v>21</v>
      </c>
      <c r="M179" s="221">
        <f>G179*(1+L179/100)</f>
        <v>0</v>
      </c>
      <c r="N179" s="220">
        <v>0</v>
      </c>
      <c r="O179" s="220">
        <f>ROUND(E179*N179,2)</f>
        <v>0</v>
      </c>
      <c r="P179" s="220">
        <v>0</v>
      </c>
      <c r="Q179" s="220">
        <f>ROUND(E179*P179,2)</f>
        <v>0</v>
      </c>
      <c r="R179" s="221" t="s">
        <v>496</v>
      </c>
      <c r="S179" s="221" t="s">
        <v>181</v>
      </c>
      <c r="T179" s="221" t="s">
        <v>181</v>
      </c>
      <c r="U179" s="221">
        <v>0</v>
      </c>
      <c r="V179" s="221">
        <f>ROUND(E179*U179,2)</f>
        <v>0</v>
      </c>
      <c r="W179" s="221"/>
      <c r="X179" s="221" t="s">
        <v>283</v>
      </c>
      <c r="Y179" s="221" t="s">
        <v>183</v>
      </c>
      <c r="Z179" s="210"/>
      <c r="AA179" s="210"/>
      <c r="AB179" s="210"/>
      <c r="AC179" s="210"/>
      <c r="AD179" s="210"/>
      <c r="AE179" s="210"/>
      <c r="AF179" s="210"/>
      <c r="AG179" s="210" t="s">
        <v>284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64" t="s">
        <v>528</v>
      </c>
      <c r="D180" s="262"/>
      <c r="E180" s="262"/>
      <c r="F180" s="262"/>
      <c r="G180" s="262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189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26" t="s">
        <v>175</v>
      </c>
      <c r="B181" s="227" t="s">
        <v>115</v>
      </c>
      <c r="C181" s="250" t="s">
        <v>116</v>
      </c>
      <c r="D181" s="228"/>
      <c r="E181" s="229"/>
      <c r="F181" s="230"/>
      <c r="G181" s="230">
        <f>SUMIF(AG182:AG190,"&lt;&gt;NOR",G182:G190)</f>
        <v>0</v>
      </c>
      <c r="H181" s="230"/>
      <c r="I181" s="230">
        <f>SUM(I182:I190)</f>
        <v>0</v>
      </c>
      <c r="J181" s="230"/>
      <c r="K181" s="230">
        <f>SUM(K182:K190)</f>
        <v>0</v>
      </c>
      <c r="L181" s="230"/>
      <c r="M181" s="230">
        <f>SUM(M182:M190)</f>
        <v>0</v>
      </c>
      <c r="N181" s="229"/>
      <c r="O181" s="229">
        <f>SUM(O182:O190)</f>
        <v>0.01</v>
      </c>
      <c r="P181" s="229"/>
      <c r="Q181" s="229">
        <f>SUM(Q182:Q190)</f>
        <v>0</v>
      </c>
      <c r="R181" s="230"/>
      <c r="S181" s="230"/>
      <c r="T181" s="231"/>
      <c r="U181" s="225"/>
      <c r="V181" s="225">
        <f>SUM(V182:V190)</f>
        <v>29.9</v>
      </c>
      <c r="W181" s="225"/>
      <c r="X181" s="225"/>
      <c r="Y181" s="225"/>
      <c r="AG181" t="s">
        <v>176</v>
      </c>
    </row>
    <row r="182" spans="1:60" ht="22.5" outlineLevel="1" x14ac:dyDescent="0.2">
      <c r="A182" s="240">
        <v>42</v>
      </c>
      <c r="B182" s="241" t="s">
        <v>529</v>
      </c>
      <c r="C182" s="251" t="s">
        <v>530</v>
      </c>
      <c r="D182" s="242" t="s">
        <v>226</v>
      </c>
      <c r="E182" s="243">
        <v>4</v>
      </c>
      <c r="F182" s="244"/>
      <c r="G182" s="245">
        <f>ROUND(E182*F182,2)</f>
        <v>0</v>
      </c>
      <c r="H182" s="244"/>
      <c r="I182" s="245">
        <f>ROUND(E182*H182,2)</f>
        <v>0</v>
      </c>
      <c r="J182" s="244"/>
      <c r="K182" s="245">
        <f>ROUND(E182*J182,2)</f>
        <v>0</v>
      </c>
      <c r="L182" s="245">
        <v>21</v>
      </c>
      <c r="M182" s="245">
        <f>G182*(1+L182/100)</f>
        <v>0</v>
      </c>
      <c r="N182" s="243">
        <v>0</v>
      </c>
      <c r="O182" s="243">
        <f>ROUND(E182*N182,2)</f>
        <v>0</v>
      </c>
      <c r="P182" s="243">
        <v>0</v>
      </c>
      <c r="Q182" s="243">
        <f>ROUND(E182*P182,2)</f>
        <v>0</v>
      </c>
      <c r="R182" s="245" t="s">
        <v>531</v>
      </c>
      <c r="S182" s="245" t="s">
        <v>181</v>
      </c>
      <c r="T182" s="246" t="s">
        <v>181</v>
      </c>
      <c r="U182" s="221">
        <v>1.45</v>
      </c>
      <c r="V182" s="221">
        <f>ROUND(E182*U182,2)</f>
        <v>5.8</v>
      </c>
      <c r="W182" s="221"/>
      <c r="X182" s="221" t="s">
        <v>182</v>
      </c>
      <c r="Y182" s="221" t="s">
        <v>183</v>
      </c>
      <c r="Z182" s="210"/>
      <c r="AA182" s="210"/>
      <c r="AB182" s="210"/>
      <c r="AC182" s="210"/>
      <c r="AD182" s="210"/>
      <c r="AE182" s="210"/>
      <c r="AF182" s="210"/>
      <c r="AG182" s="210" t="s">
        <v>184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1" x14ac:dyDescent="0.2">
      <c r="A183" s="240">
        <v>43</v>
      </c>
      <c r="B183" s="241" t="s">
        <v>532</v>
      </c>
      <c r="C183" s="251" t="s">
        <v>533</v>
      </c>
      <c r="D183" s="242" t="s">
        <v>226</v>
      </c>
      <c r="E183" s="243">
        <v>5</v>
      </c>
      <c r="F183" s="244"/>
      <c r="G183" s="245">
        <f>ROUND(E183*F183,2)</f>
        <v>0</v>
      </c>
      <c r="H183" s="244"/>
      <c r="I183" s="245">
        <f>ROUND(E183*H183,2)</f>
        <v>0</v>
      </c>
      <c r="J183" s="244"/>
      <c r="K183" s="245">
        <f>ROUND(E183*J183,2)</f>
        <v>0</v>
      </c>
      <c r="L183" s="245">
        <v>21</v>
      </c>
      <c r="M183" s="245">
        <f>G183*(1+L183/100)</f>
        <v>0</v>
      </c>
      <c r="N183" s="243">
        <v>0</v>
      </c>
      <c r="O183" s="243">
        <f>ROUND(E183*N183,2)</f>
        <v>0</v>
      </c>
      <c r="P183" s="243">
        <v>0</v>
      </c>
      <c r="Q183" s="243">
        <f>ROUND(E183*P183,2)</f>
        <v>0</v>
      </c>
      <c r="R183" s="245" t="s">
        <v>531</v>
      </c>
      <c r="S183" s="245" t="s">
        <v>181</v>
      </c>
      <c r="T183" s="246" t="s">
        <v>181</v>
      </c>
      <c r="U183" s="221">
        <v>1.5</v>
      </c>
      <c r="V183" s="221">
        <f>ROUND(E183*U183,2)</f>
        <v>7.5</v>
      </c>
      <c r="W183" s="221"/>
      <c r="X183" s="221" t="s">
        <v>182</v>
      </c>
      <c r="Y183" s="221" t="s">
        <v>183</v>
      </c>
      <c r="Z183" s="210"/>
      <c r="AA183" s="210"/>
      <c r="AB183" s="210"/>
      <c r="AC183" s="210"/>
      <c r="AD183" s="210"/>
      <c r="AE183" s="210"/>
      <c r="AF183" s="210"/>
      <c r="AG183" s="210" t="s">
        <v>184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1" x14ac:dyDescent="0.2">
      <c r="A184" s="240">
        <v>44</v>
      </c>
      <c r="B184" s="241" t="s">
        <v>534</v>
      </c>
      <c r="C184" s="251" t="s">
        <v>535</v>
      </c>
      <c r="D184" s="242" t="s">
        <v>226</v>
      </c>
      <c r="E184" s="243">
        <v>4</v>
      </c>
      <c r="F184" s="244"/>
      <c r="G184" s="245">
        <f>ROUND(E184*F184,2)</f>
        <v>0</v>
      </c>
      <c r="H184" s="244"/>
      <c r="I184" s="245">
        <f>ROUND(E184*H184,2)</f>
        <v>0</v>
      </c>
      <c r="J184" s="244"/>
      <c r="K184" s="245">
        <f>ROUND(E184*J184,2)</f>
        <v>0</v>
      </c>
      <c r="L184" s="245">
        <v>21</v>
      </c>
      <c r="M184" s="245">
        <f>G184*(1+L184/100)</f>
        <v>0</v>
      </c>
      <c r="N184" s="243">
        <v>0</v>
      </c>
      <c r="O184" s="243">
        <f>ROUND(E184*N184,2)</f>
        <v>0</v>
      </c>
      <c r="P184" s="243">
        <v>0</v>
      </c>
      <c r="Q184" s="243">
        <f>ROUND(E184*P184,2)</f>
        <v>0</v>
      </c>
      <c r="R184" s="245" t="s">
        <v>531</v>
      </c>
      <c r="S184" s="245" t="s">
        <v>181</v>
      </c>
      <c r="T184" s="246" t="s">
        <v>181</v>
      </c>
      <c r="U184" s="221">
        <v>1.63</v>
      </c>
      <c r="V184" s="221">
        <f>ROUND(E184*U184,2)</f>
        <v>6.52</v>
      </c>
      <c r="W184" s="221"/>
      <c r="X184" s="221" t="s">
        <v>182</v>
      </c>
      <c r="Y184" s="221" t="s">
        <v>183</v>
      </c>
      <c r="Z184" s="210"/>
      <c r="AA184" s="210"/>
      <c r="AB184" s="210"/>
      <c r="AC184" s="210"/>
      <c r="AD184" s="210"/>
      <c r="AE184" s="210"/>
      <c r="AF184" s="210"/>
      <c r="AG184" s="210" t="s">
        <v>184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0">
        <v>45</v>
      </c>
      <c r="B185" s="241" t="s">
        <v>536</v>
      </c>
      <c r="C185" s="251" t="s">
        <v>537</v>
      </c>
      <c r="D185" s="242" t="s">
        <v>226</v>
      </c>
      <c r="E185" s="243">
        <v>13</v>
      </c>
      <c r="F185" s="244"/>
      <c r="G185" s="245">
        <f>ROUND(E185*F185,2)</f>
        <v>0</v>
      </c>
      <c r="H185" s="244"/>
      <c r="I185" s="245">
        <f>ROUND(E185*H185,2)</f>
        <v>0</v>
      </c>
      <c r="J185" s="244"/>
      <c r="K185" s="245">
        <f>ROUND(E185*J185,2)</f>
        <v>0</v>
      </c>
      <c r="L185" s="245">
        <v>21</v>
      </c>
      <c r="M185" s="245">
        <f>G185*(1+L185/100)</f>
        <v>0</v>
      </c>
      <c r="N185" s="243">
        <v>0</v>
      </c>
      <c r="O185" s="243">
        <f>ROUND(E185*N185,2)</f>
        <v>0</v>
      </c>
      <c r="P185" s="243">
        <v>0</v>
      </c>
      <c r="Q185" s="243">
        <f>ROUND(E185*P185,2)</f>
        <v>0</v>
      </c>
      <c r="R185" s="245" t="s">
        <v>531</v>
      </c>
      <c r="S185" s="245" t="s">
        <v>181</v>
      </c>
      <c r="T185" s="246" t="s">
        <v>181</v>
      </c>
      <c r="U185" s="221">
        <v>0.77500000000000002</v>
      </c>
      <c r="V185" s="221">
        <f>ROUND(E185*U185,2)</f>
        <v>10.08</v>
      </c>
      <c r="W185" s="221"/>
      <c r="X185" s="221" t="s">
        <v>182</v>
      </c>
      <c r="Y185" s="221" t="s">
        <v>183</v>
      </c>
      <c r="Z185" s="210"/>
      <c r="AA185" s="210"/>
      <c r="AB185" s="210"/>
      <c r="AC185" s="210"/>
      <c r="AD185" s="210"/>
      <c r="AE185" s="210"/>
      <c r="AF185" s="210"/>
      <c r="AG185" s="210" t="s">
        <v>184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1" x14ac:dyDescent="0.2">
      <c r="A186" s="240">
        <v>46</v>
      </c>
      <c r="B186" s="241" t="s">
        <v>538</v>
      </c>
      <c r="C186" s="251" t="s">
        <v>539</v>
      </c>
      <c r="D186" s="242" t="s">
        <v>226</v>
      </c>
      <c r="E186" s="243">
        <v>13</v>
      </c>
      <c r="F186" s="244"/>
      <c r="G186" s="245">
        <f>ROUND(E186*F186,2)</f>
        <v>0</v>
      </c>
      <c r="H186" s="244"/>
      <c r="I186" s="245">
        <f>ROUND(E186*H186,2)</f>
        <v>0</v>
      </c>
      <c r="J186" s="244"/>
      <c r="K186" s="245">
        <f>ROUND(E186*J186,2)</f>
        <v>0</v>
      </c>
      <c r="L186" s="245">
        <v>21</v>
      </c>
      <c r="M186" s="245">
        <f>G186*(1+L186/100)</f>
        <v>0</v>
      </c>
      <c r="N186" s="243">
        <v>8.0000000000000004E-4</v>
      </c>
      <c r="O186" s="243">
        <f>ROUND(E186*N186,2)</f>
        <v>0.01</v>
      </c>
      <c r="P186" s="243">
        <v>0</v>
      </c>
      <c r="Q186" s="243">
        <f>ROUND(E186*P186,2)</f>
        <v>0</v>
      </c>
      <c r="R186" s="245" t="s">
        <v>473</v>
      </c>
      <c r="S186" s="245" t="s">
        <v>181</v>
      </c>
      <c r="T186" s="246" t="s">
        <v>181</v>
      </c>
      <c r="U186" s="221">
        <v>0</v>
      </c>
      <c r="V186" s="221">
        <f>ROUND(E186*U186,2)</f>
        <v>0</v>
      </c>
      <c r="W186" s="221"/>
      <c r="X186" s="221" t="s">
        <v>474</v>
      </c>
      <c r="Y186" s="221" t="s">
        <v>183</v>
      </c>
      <c r="Z186" s="210"/>
      <c r="AA186" s="210"/>
      <c r="AB186" s="210"/>
      <c r="AC186" s="210"/>
      <c r="AD186" s="210"/>
      <c r="AE186" s="210"/>
      <c r="AF186" s="210"/>
      <c r="AG186" s="210" t="s">
        <v>475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40">
        <v>47</v>
      </c>
      <c r="B187" s="241" t="s">
        <v>540</v>
      </c>
      <c r="C187" s="251" t="s">
        <v>541</v>
      </c>
      <c r="D187" s="242" t="s">
        <v>226</v>
      </c>
      <c r="E187" s="243">
        <v>9</v>
      </c>
      <c r="F187" s="244"/>
      <c r="G187" s="245">
        <f>ROUND(E187*F187,2)</f>
        <v>0</v>
      </c>
      <c r="H187" s="244"/>
      <c r="I187" s="245">
        <f>ROUND(E187*H187,2)</f>
        <v>0</v>
      </c>
      <c r="J187" s="244"/>
      <c r="K187" s="245">
        <f>ROUND(E187*J187,2)</f>
        <v>0</v>
      </c>
      <c r="L187" s="245">
        <v>21</v>
      </c>
      <c r="M187" s="245">
        <f>G187*(1+L187/100)</f>
        <v>0</v>
      </c>
      <c r="N187" s="243">
        <v>0</v>
      </c>
      <c r="O187" s="243">
        <f>ROUND(E187*N187,2)</f>
        <v>0</v>
      </c>
      <c r="P187" s="243">
        <v>0</v>
      </c>
      <c r="Q187" s="243">
        <f>ROUND(E187*P187,2)</f>
        <v>0</v>
      </c>
      <c r="R187" s="245"/>
      <c r="S187" s="245" t="s">
        <v>466</v>
      </c>
      <c r="T187" s="246" t="s">
        <v>318</v>
      </c>
      <c r="U187" s="221">
        <v>0</v>
      </c>
      <c r="V187" s="221">
        <f>ROUND(E187*U187,2)</f>
        <v>0</v>
      </c>
      <c r="W187" s="221"/>
      <c r="X187" s="221" t="s">
        <v>474</v>
      </c>
      <c r="Y187" s="221" t="s">
        <v>183</v>
      </c>
      <c r="Z187" s="210"/>
      <c r="AA187" s="210"/>
      <c r="AB187" s="210"/>
      <c r="AC187" s="210"/>
      <c r="AD187" s="210"/>
      <c r="AE187" s="210"/>
      <c r="AF187" s="210"/>
      <c r="AG187" s="210" t="s">
        <v>475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33">
        <v>48</v>
      </c>
      <c r="B188" s="234" t="s">
        <v>542</v>
      </c>
      <c r="C188" s="252" t="s">
        <v>543</v>
      </c>
      <c r="D188" s="235" t="s">
        <v>226</v>
      </c>
      <c r="E188" s="236">
        <v>4</v>
      </c>
      <c r="F188" s="237"/>
      <c r="G188" s="238">
        <f>ROUND(E188*F188,2)</f>
        <v>0</v>
      </c>
      <c r="H188" s="237"/>
      <c r="I188" s="238">
        <f>ROUND(E188*H188,2)</f>
        <v>0</v>
      </c>
      <c r="J188" s="237"/>
      <c r="K188" s="238">
        <f>ROUND(E188*J188,2)</f>
        <v>0</v>
      </c>
      <c r="L188" s="238">
        <v>21</v>
      </c>
      <c r="M188" s="238">
        <f>G188*(1+L188/100)</f>
        <v>0</v>
      </c>
      <c r="N188" s="236">
        <v>0</v>
      </c>
      <c r="O188" s="236">
        <f>ROUND(E188*N188,2)</f>
        <v>0</v>
      </c>
      <c r="P188" s="236">
        <v>0</v>
      </c>
      <c r="Q188" s="236">
        <f>ROUND(E188*P188,2)</f>
        <v>0</v>
      </c>
      <c r="R188" s="238"/>
      <c r="S188" s="238" t="s">
        <v>466</v>
      </c>
      <c r="T188" s="239" t="s">
        <v>318</v>
      </c>
      <c r="U188" s="221">
        <v>0</v>
      </c>
      <c r="V188" s="221">
        <f>ROUND(E188*U188,2)</f>
        <v>0</v>
      </c>
      <c r="W188" s="221"/>
      <c r="X188" s="221" t="s">
        <v>474</v>
      </c>
      <c r="Y188" s="221" t="s">
        <v>183</v>
      </c>
      <c r="Z188" s="210"/>
      <c r="AA188" s="210"/>
      <c r="AB188" s="210"/>
      <c r="AC188" s="210"/>
      <c r="AD188" s="210"/>
      <c r="AE188" s="210"/>
      <c r="AF188" s="210"/>
      <c r="AG188" s="210" t="s">
        <v>475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>
        <v>49</v>
      </c>
      <c r="B189" s="218" t="s">
        <v>544</v>
      </c>
      <c r="C189" s="263" t="s">
        <v>545</v>
      </c>
      <c r="D189" s="219" t="s">
        <v>0</v>
      </c>
      <c r="E189" s="261"/>
      <c r="F189" s="222"/>
      <c r="G189" s="221">
        <f>ROUND(E189*F189,2)</f>
        <v>0</v>
      </c>
      <c r="H189" s="222"/>
      <c r="I189" s="221">
        <f>ROUND(E189*H189,2)</f>
        <v>0</v>
      </c>
      <c r="J189" s="222"/>
      <c r="K189" s="221">
        <f>ROUND(E189*J189,2)</f>
        <v>0</v>
      </c>
      <c r="L189" s="221">
        <v>21</v>
      </c>
      <c r="M189" s="221">
        <f>G189*(1+L189/100)</f>
        <v>0</v>
      </c>
      <c r="N189" s="220">
        <v>0</v>
      </c>
      <c r="O189" s="220">
        <f>ROUND(E189*N189,2)</f>
        <v>0</v>
      </c>
      <c r="P189" s="220">
        <v>0</v>
      </c>
      <c r="Q189" s="220">
        <f>ROUND(E189*P189,2)</f>
        <v>0</v>
      </c>
      <c r="R189" s="221" t="s">
        <v>531</v>
      </c>
      <c r="S189" s="221" t="s">
        <v>181</v>
      </c>
      <c r="T189" s="221" t="s">
        <v>181</v>
      </c>
      <c r="U189" s="221">
        <v>0</v>
      </c>
      <c r="V189" s="221">
        <f>ROUND(E189*U189,2)</f>
        <v>0</v>
      </c>
      <c r="W189" s="221"/>
      <c r="X189" s="221" t="s">
        <v>283</v>
      </c>
      <c r="Y189" s="221" t="s">
        <v>183</v>
      </c>
      <c r="Z189" s="210"/>
      <c r="AA189" s="210"/>
      <c r="AB189" s="210"/>
      <c r="AC189" s="210"/>
      <c r="AD189" s="210"/>
      <c r="AE189" s="210"/>
      <c r="AF189" s="210"/>
      <c r="AG189" s="210" t="s">
        <v>284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64" t="s">
        <v>546</v>
      </c>
      <c r="D190" s="262"/>
      <c r="E190" s="262"/>
      <c r="F190" s="262"/>
      <c r="G190" s="262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189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x14ac:dyDescent="0.2">
      <c r="A191" s="226" t="s">
        <v>175</v>
      </c>
      <c r="B191" s="227" t="s">
        <v>119</v>
      </c>
      <c r="C191" s="250" t="s">
        <v>120</v>
      </c>
      <c r="D191" s="228"/>
      <c r="E191" s="229"/>
      <c r="F191" s="230"/>
      <c r="G191" s="230">
        <f>SUMIF(AG192:AG198,"&lt;&gt;NOR",G192:G198)</f>
        <v>0</v>
      </c>
      <c r="H191" s="230"/>
      <c r="I191" s="230">
        <f>SUM(I192:I198)</f>
        <v>0</v>
      </c>
      <c r="J191" s="230"/>
      <c r="K191" s="230">
        <f>SUM(K192:K198)</f>
        <v>0</v>
      </c>
      <c r="L191" s="230"/>
      <c r="M191" s="230">
        <f>SUM(M192:M198)</f>
        <v>0</v>
      </c>
      <c r="N191" s="229"/>
      <c r="O191" s="229">
        <f>SUM(O192:O198)</f>
        <v>2.23</v>
      </c>
      <c r="P191" s="229"/>
      <c r="Q191" s="229">
        <f>SUM(Q192:Q198)</f>
        <v>0</v>
      </c>
      <c r="R191" s="230"/>
      <c r="S191" s="230"/>
      <c r="T191" s="231"/>
      <c r="U191" s="225"/>
      <c r="V191" s="225">
        <f>SUM(V192:V198)</f>
        <v>111.07</v>
      </c>
      <c r="W191" s="225"/>
      <c r="X191" s="225"/>
      <c r="Y191" s="225"/>
      <c r="AG191" t="s">
        <v>176</v>
      </c>
    </row>
    <row r="192" spans="1:60" outlineLevel="1" x14ac:dyDescent="0.2">
      <c r="A192" s="233">
        <v>50</v>
      </c>
      <c r="B192" s="234" t="s">
        <v>547</v>
      </c>
      <c r="C192" s="252" t="s">
        <v>548</v>
      </c>
      <c r="D192" s="235" t="s">
        <v>179</v>
      </c>
      <c r="E192" s="236">
        <v>89.51</v>
      </c>
      <c r="F192" s="237"/>
      <c r="G192" s="238">
        <f>ROUND(E192*F192,2)</f>
        <v>0</v>
      </c>
      <c r="H192" s="237"/>
      <c r="I192" s="238">
        <f>ROUND(E192*H192,2)</f>
        <v>0</v>
      </c>
      <c r="J192" s="237"/>
      <c r="K192" s="238">
        <f>ROUND(E192*J192,2)</f>
        <v>0</v>
      </c>
      <c r="L192" s="238">
        <v>21</v>
      </c>
      <c r="M192" s="238">
        <f>G192*(1+L192/100)</f>
        <v>0</v>
      </c>
      <c r="N192" s="236">
        <v>2.8400000000000001E-3</v>
      </c>
      <c r="O192" s="236">
        <f>ROUND(E192*N192,2)</f>
        <v>0.25</v>
      </c>
      <c r="P192" s="236">
        <v>0</v>
      </c>
      <c r="Q192" s="236">
        <f>ROUND(E192*P192,2)</f>
        <v>0</v>
      </c>
      <c r="R192" s="238" t="s">
        <v>549</v>
      </c>
      <c r="S192" s="238" t="s">
        <v>181</v>
      </c>
      <c r="T192" s="239" t="s">
        <v>181</v>
      </c>
      <c r="U192" s="221">
        <v>1.24089</v>
      </c>
      <c r="V192" s="221">
        <f>ROUND(E192*U192,2)</f>
        <v>111.07</v>
      </c>
      <c r="W192" s="221"/>
      <c r="X192" s="221" t="s">
        <v>385</v>
      </c>
      <c r="Y192" s="221" t="s">
        <v>183</v>
      </c>
      <c r="Z192" s="210"/>
      <c r="AA192" s="210"/>
      <c r="AB192" s="210"/>
      <c r="AC192" s="210"/>
      <c r="AD192" s="210"/>
      <c r="AE192" s="210"/>
      <c r="AF192" s="210"/>
      <c r="AG192" s="210" t="s">
        <v>386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2.5" outlineLevel="2" x14ac:dyDescent="0.2">
      <c r="A193" s="217"/>
      <c r="B193" s="218"/>
      <c r="C193" s="254" t="s">
        <v>550</v>
      </c>
      <c r="D193" s="223"/>
      <c r="E193" s="224">
        <v>89.51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191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33">
        <v>51</v>
      </c>
      <c r="B194" s="234" t="s">
        <v>551</v>
      </c>
      <c r="C194" s="252" t="s">
        <v>552</v>
      </c>
      <c r="D194" s="235" t="s">
        <v>179</v>
      </c>
      <c r="E194" s="236">
        <v>102.9365</v>
      </c>
      <c r="F194" s="237"/>
      <c r="G194" s="238">
        <f>ROUND(E194*F194,2)</f>
        <v>0</v>
      </c>
      <c r="H194" s="237"/>
      <c r="I194" s="238">
        <f>ROUND(E194*H194,2)</f>
        <v>0</v>
      </c>
      <c r="J194" s="237"/>
      <c r="K194" s="238">
        <f>ROUND(E194*J194,2)</f>
        <v>0</v>
      </c>
      <c r="L194" s="238">
        <v>21</v>
      </c>
      <c r="M194" s="238">
        <f>G194*(1+L194/100)</f>
        <v>0</v>
      </c>
      <c r="N194" s="236">
        <v>1.9199999999999998E-2</v>
      </c>
      <c r="O194" s="236">
        <f>ROUND(E194*N194,2)</f>
        <v>1.98</v>
      </c>
      <c r="P194" s="236">
        <v>0</v>
      </c>
      <c r="Q194" s="236">
        <f>ROUND(E194*P194,2)</f>
        <v>0</v>
      </c>
      <c r="R194" s="238" t="s">
        <v>473</v>
      </c>
      <c r="S194" s="238" t="s">
        <v>181</v>
      </c>
      <c r="T194" s="239" t="s">
        <v>181</v>
      </c>
      <c r="U194" s="221">
        <v>0</v>
      </c>
      <c r="V194" s="221">
        <f>ROUND(E194*U194,2)</f>
        <v>0</v>
      </c>
      <c r="W194" s="221"/>
      <c r="X194" s="221" t="s">
        <v>474</v>
      </c>
      <c r="Y194" s="221" t="s">
        <v>183</v>
      </c>
      <c r="Z194" s="210"/>
      <c r="AA194" s="210"/>
      <c r="AB194" s="210"/>
      <c r="AC194" s="210"/>
      <c r="AD194" s="210"/>
      <c r="AE194" s="210"/>
      <c r="AF194" s="210"/>
      <c r="AG194" s="210" t="s">
        <v>475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54" t="s">
        <v>553</v>
      </c>
      <c r="D195" s="223"/>
      <c r="E195" s="224">
        <v>89.51</v>
      </c>
      <c r="F195" s="221"/>
      <c r="G195" s="221"/>
      <c r="H195" s="221"/>
      <c r="I195" s="221"/>
      <c r="J195" s="221"/>
      <c r="K195" s="221"/>
      <c r="L195" s="221"/>
      <c r="M195" s="221"/>
      <c r="N195" s="220"/>
      <c r="O195" s="220"/>
      <c r="P195" s="220"/>
      <c r="Q195" s="220"/>
      <c r="R195" s="221"/>
      <c r="S195" s="221"/>
      <c r="T195" s="221"/>
      <c r="U195" s="221"/>
      <c r="V195" s="221"/>
      <c r="W195" s="221"/>
      <c r="X195" s="221"/>
      <c r="Y195" s="221"/>
      <c r="Z195" s="210"/>
      <c r="AA195" s="210"/>
      <c r="AB195" s="210"/>
      <c r="AC195" s="210"/>
      <c r="AD195" s="210"/>
      <c r="AE195" s="210"/>
      <c r="AF195" s="210"/>
      <c r="AG195" s="210" t="s">
        <v>191</v>
      </c>
      <c r="AH195" s="210">
        <v>5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65" t="s">
        <v>554</v>
      </c>
      <c r="D196" s="259"/>
      <c r="E196" s="260">
        <v>13.426500000000001</v>
      </c>
      <c r="F196" s="221"/>
      <c r="G196" s="221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191</v>
      </c>
      <c r="AH196" s="210">
        <v>4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>
        <v>52</v>
      </c>
      <c r="B197" s="218" t="s">
        <v>555</v>
      </c>
      <c r="C197" s="263" t="s">
        <v>556</v>
      </c>
      <c r="D197" s="219" t="s">
        <v>0</v>
      </c>
      <c r="E197" s="261"/>
      <c r="F197" s="222"/>
      <c r="G197" s="221">
        <f>ROUND(E197*F197,2)</f>
        <v>0</v>
      </c>
      <c r="H197" s="222"/>
      <c r="I197" s="221">
        <f>ROUND(E197*H197,2)</f>
        <v>0</v>
      </c>
      <c r="J197" s="222"/>
      <c r="K197" s="221">
        <f>ROUND(E197*J197,2)</f>
        <v>0</v>
      </c>
      <c r="L197" s="221">
        <v>21</v>
      </c>
      <c r="M197" s="221">
        <f>G197*(1+L197/100)</f>
        <v>0</v>
      </c>
      <c r="N197" s="220">
        <v>0</v>
      </c>
      <c r="O197" s="220">
        <f>ROUND(E197*N197,2)</f>
        <v>0</v>
      </c>
      <c r="P197" s="220">
        <v>0</v>
      </c>
      <c r="Q197" s="220">
        <f>ROUND(E197*P197,2)</f>
        <v>0</v>
      </c>
      <c r="R197" s="221" t="s">
        <v>557</v>
      </c>
      <c r="S197" s="221" t="s">
        <v>181</v>
      </c>
      <c r="T197" s="221" t="s">
        <v>181</v>
      </c>
      <c r="U197" s="221">
        <v>0</v>
      </c>
      <c r="V197" s="221">
        <f>ROUND(E197*U197,2)</f>
        <v>0</v>
      </c>
      <c r="W197" s="221"/>
      <c r="X197" s="221" t="s">
        <v>283</v>
      </c>
      <c r="Y197" s="221" t="s">
        <v>183</v>
      </c>
      <c r="Z197" s="210"/>
      <c r="AA197" s="210"/>
      <c r="AB197" s="210"/>
      <c r="AC197" s="210"/>
      <c r="AD197" s="210"/>
      <c r="AE197" s="210"/>
      <c r="AF197" s="210"/>
      <c r="AG197" s="210" t="s">
        <v>284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64" t="s">
        <v>546</v>
      </c>
      <c r="D198" s="262"/>
      <c r="E198" s="262"/>
      <c r="F198" s="262"/>
      <c r="G198" s="262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189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x14ac:dyDescent="0.2">
      <c r="A199" s="226" t="s">
        <v>175</v>
      </c>
      <c r="B199" s="227" t="s">
        <v>121</v>
      </c>
      <c r="C199" s="250" t="s">
        <v>122</v>
      </c>
      <c r="D199" s="228"/>
      <c r="E199" s="229"/>
      <c r="F199" s="230"/>
      <c r="G199" s="230">
        <f>SUMIF(AG200:AG207,"&lt;&gt;NOR",G200:G207)</f>
        <v>0</v>
      </c>
      <c r="H199" s="230"/>
      <c r="I199" s="230">
        <f>SUM(I200:I207)</f>
        <v>0</v>
      </c>
      <c r="J199" s="230"/>
      <c r="K199" s="230">
        <f>SUM(K200:K207)</f>
        <v>0</v>
      </c>
      <c r="L199" s="230"/>
      <c r="M199" s="230">
        <f>SUM(M200:M207)</f>
        <v>0</v>
      </c>
      <c r="N199" s="229"/>
      <c r="O199" s="229">
        <f>SUM(O200:O207)</f>
        <v>1.23</v>
      </c>
      <c r="P199" s="229"/>
      <c r="Q199" s="229">
        <f>SUM(Q200:Q207)</f>
        <v>0</v>
      </c>
      <c r="R199" s="230"/>
      <c r="S199" s="230"/>
      <c r="T199" s="231"/>
      <c r="U199" s="225"/>
      <c r="V199" s="225">
        <f>SUM(V200:V207)</f>
        <v>102.36</v>
      </c>
      <c r="W199" s="225"/>
      <c r="X199" s="225"/>
      <c r="Y199" s="225"/>
      <c r="AG199" t="s">
        <v>176</v>
      </c>
    </row>
    <row r="200" spans="1:60" outlineLevel="1" x14ac:dyDescent="0.2">
      <c r="A200" s="233">
        <v>53</v>
      </c>
      <c r="B200" s="234" t="s">
        <v>558</v>
      </c>
      <c r="C200" s="252" t="s">
        <v>559</v>
      </c>
      <c r="D200" s="235" t="s">
        <v>179</v>
      </c>
      <c r="E200" s="236">
        <v>92.58</v>
      </c>
      <c r="F200" s="237"/>
      <c r="G200" s="238">
        <f>ROUND(E200*F200,2)</f>
        <v>0</v>
      </c>
      <c r="H200" s="237"/>
      <c r="I200" s="238">
        <f>ROUND(E200*H200,2)</f>
        <v>0</v>
      </c>
      <c r="J200" s="237"/>
      <c r="K200" s="238">
        <f>ROUND(E200*J200,2)</f>
        <v>0</v>
      </c>
      <c r="L200" s="238">
        <v>21</v>
      </c>
      <c r="M200" s="238">
        <f>G200*(1+L200/100)</f>
        <v>0</v>
      </c>
      <c r="N200" s="236">
        <v>9.7099999999999999E-3</v>
      </c>
      <c r="O200" s="236">
        <f>ROUND(E200*N200,2)</f>
        <v>0.9</v>
      </c>
      <c r="P200" s="236">
        <v>0</v>
      </c>
      <c r="Q200" s="236">
        <f>ROUND(E200*P200,2)</f>
        <v>0</v>
      </c>
      <c r="R200" s="238" t="s">
        <v>560</v>
      </c>
      <c r="S200" s="238" t="s">
        <v>181</v>
      </c>
      <c r="T200" s="239" t="s">
        <v>181</v>
      </c>
      <c r="U200" s="221">
        <v>0.44</v>
      </c>
      <c r="V200" s="221">
        <f>ROUND(E200*U200,2)</f>
        <v>40.74</v>
      </c>
      <c r="W200" s="221"/>
      <c r="X200" s="221" t="s">
        <v>182</v>
      </c>
      <c r="Y200" s="221" t="s">
        <v>183</v>
      </c>
      <c r="Z200" s="210"/>
      <c r="AA200" s="210"/>
      <c r="AB200" s="210"/>
      <c r="AC200" s="210"/>
      <c r="AD200" s="210"/>
      <c r="AE200" s="210"/>
      <c r="AF200" s="210"/>
      <c r="AG200" s="210" t="s">
        <v>184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3" t="s">
        <v>561</v>
      </c>
      <c r="D201" s="248"/>
      <c r="E201" s="248"/>
      <c r="F201" s="248"/>
      <c r="G201" s="248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189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54" t="s">
        <v>562</v>
      </c>
      <c r="D202" s="223"/>
      <c r="E202" s="224">
        <v>92.58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191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33">
        <v>54</v>
      </c>
      <c r="B203" s="234" t="s">
        <v>563</v>
      </c>
      <c r="C203" s="252" t="s">
        <v>564</v>
      </c>
      <c r="D203" s="235" t="s">
        <v>179</v>
      </c>
      <c r="E203" s="236">
        <v>92.58</v>
      </c>
      <c r="F203" s="237"/>
      <c r="G203" s="238">
        <f>ROUND(E203*F203,2)</f>
        <v>0</v>
      </c>
      <c r="H203" s="237"/>
      <c r="I203" s="238">
        <f>ROUND(E203*H203,2)</f>
        <v>0</v>
      </c>
      <c r="J203" s="237"/>
      <c r="K203" s="238">
        <f>ROUND(E203*J203,2)</f>
        <v>0</v>
      </c>
      <c r="L203" s="238">
        <v>21</v>
      </c>
      <c r="M203" s="238">
        <f>G203*(1+L203/100)</f>
        <v>0</v>
      </c>
      <c r="N203" s="236">
        <v>3.5899999999999999E-3</v>
      </c>
      <c r="O203" s="236">
        <f>ROUND(E203*N203,2)</f>
        <v>0.33</v>
      </c>
      <c r="P203" s="236">
        <v>0</v>
      </c>
      <c r="Q203" s="236">
        <f>ROUND(E203*P203,2)</f>
        <v>0</v>
      </c>
      <c r="R203" s="238" t="s">
        <v>549</v>
      </c>
      <c r="S203" s="238" t="s">
        <v>181</v>
      </c>
      <c r="T203" s="239" t="s">
        <v>181</v>
      </c>
      <c r="U203" s="221">
        <v>0.66556000000000004</v>
      </c>
      <c r="V203" s="221">
        <f>ROUND(E203*U203,2)</f>
        <v>61.62</v>
      </c>
      <c r="W203" s="221"/>
      <c r="X203" s="221" t="s">
        <v>385</v>
      </c>
      <c r="Y203" s="221" t="s">
        <v>183</v>
      </c>
      <c r="Z203" s="210"/>
      <c r="AA203" s="210"/>
      <c r="AB203" s="210"/>
      <c r="AC203" s="210"/>
      <c r="AD203" s="210"/>
      <c r="AE203" s="210"/>
      <c r="AF203" s="210"/>
      <c r="AG203" s="210" t="s">
        <v>386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2" x14ac:dyDescent="0.2">
      <c r="A204" s="217"/>
      <c r="B204" s="218"/>
      <c r="C204" s="253" t="s">
        <v>565</v>
      </c>
      <c r="D204" s="248"/>
      <c r="E204" s="248"/>
      <c r="F204" s="248"/>
      <c r="G204" s="248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189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47" t="str">
        <f>C204</f>
        <v>lepení a dodávka podlahoviny z PVC, bez podkladu. Svaření podlahoviny. Dodávka a lepení podlahových soklíků z měkčeného PVC. Pastování a vyleštění podlah.</v>
      </c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54" t="s">
        <v>566</v>
      </c>
      <c r="D205" s="223"/>
      <c r="E205" s="224">
        <v>92.58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191</v>
      </c>
      <c r="AH205" s="210">
        <v>5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>
        <v>55</v>
      </c>
      <c r="B206" s="218" t="s">
        <v>567</v>
      </c>
      <c r="C206" s="263" t="s">
        <v>568</v>
      </c>
      <c r="D206" s="219" t="s">
        <v>0</v>
      </c>
      <c r="E206" s="261"/>
      <c r="F206" s="222"/>
      <c r="G206" s="221">
        <f>ROUND(E206*F206,2)</f>
        <v>0</v>
      </c>
      <c r="H206" s="222"/>
      <c r="I206" s="221">
        <f>ROUND(E206*H206,2)</f>
        <v>0</v>
      </c>
      <c r="J206" s="222"/>
      <c r="K206" s="221">
        <f>ROUND(E206*J206,2)</f>
        <v>0</v>
      </c>
      <c r="L206" s="221">
        <v>21</v>
      </c>
      <c r="M206" s="221">
        <f>G206*(1+L206/100)</f>
        <v>0</v>
      </c>
      <c r="N206" s="220">
        <v>0</v>
      </c>
      <c r="O206" s="220">
        <f>ROUND(E206*N206,2)</f>
        <v>0</v>
      </c>
      <c r="P206" s="220">
        <v>0</v>
      </c>
      <c r="Q206" s="220">
        <f>ROUND(E206*P206,2)</f>
        <v>0</v>
      </c>
      <c r="R206" s="221" t="s">
        <v>288</v>
      </c>
      <c r="S206" s="221" t="s">
        <v>181</v>
      </c>
      <c r="T206" s="221" t="s">
        <v>181</v>
      </c>
      <c r="U206" s="221">
        <v>0</v>
      </c>
      <c r="V206" s="221">
        <f>ROUND(E206*U206,2)</f>
        <v>0</v>
      </c>
      <c r="W206" s="221"/>
      <c r="X206" s="221" t="s">
        <v>283</v>
      </c>
      <c r="Y206" s="221" t="s">
        <v>183</v>
      </c>
      <c r="Z206" s="210"/>
      <c r="AA206" s="210"/>
      <c r="AB206" s="210"/>
      <c r="AC206" s="210"/>
      <c r="AD206" s="210"/>
      <c r="AE206" s="210"/>
      <c r="AF206" s="210"/>
      <c r="AG206" s="210" t="s">
        <v>284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64" t="s">
        <v>569</v>
      </c>
      <c r="D207" s="262"/>
      <c r="E207" s="262"/>
      <c r="F207" s="262"/>
      <c r="G207" s="262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189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226" t="s">
        <v>175</v>
      </c>
      <c r="B208" s="227" t="s">
        <v>123</v>
      </c>
      <c r="C208" s="250" t="s">
        <v>124</v>
      </c>
      <c r="D208" s="228"/>
      <c r="E208" s="229"/>
      <c r="F208" s="230"/>
      <c r="G208" s="230">
        <f>SUMIF(AG209:AG235,"&lt;&gt;NOR",G209:G235)</f>
        <v>0</v>
      </c>
      <c r="H208" s="230"/>
      <c r="I208" s="230">
        <f>SUM(I209:I235)</f>
        <v>0</v>
      </c>
      <c r="J208" s="230"/>
      <c r="K208" s="230">
        <f>SUM(K209:K235)</f>
        <v>0</v>
      </c>
      <c r="L208" s="230"/>
      <c r="M208" s="230">
        <f>SUM(M209:M235)</f>
        <v>0</v>
      </c>
      <c r="N208" s="229"/>
      <c r="O208" s="229">
        <f>SUM(O209:O235)</f>
        <v>13.81</v>
      </c>
      <c r="P208" s="229"/>
      <c r="Q208" s="229">
        <f>SUM(Q209:Q235)</f>
        <v>0</v>
      </c>
      <c r="R208" s="230"/>
      <c r="S208" s="230"/>
      <c r="T208" s="231"/>
      <c r="U208" s="225"/>
      <c r="V208" s="225">
        <f>SUM(V209:V235)</f>
        <v>254.36</v>
      </c>
      <c r="W208" s="225"/>
      <c r="X208" s="225"/>
      <c r="Y208" s="225"/>
      <c r="AG208" t="s">
        <v>176</v>
      </c>
    </row>
    <row r="209" spans="1:60" ht="22.5" outlineLevel="1" x14ac:dyDescent="0.2">
      <c r="A209" s="233">
        <v>56</v>
      </c>
      <c r="B209" s="234" t="s">
        <v>570</v>
      </c>
      <c r="C209" s="252" t="s">
        <v>571</v>
      </c>
      <c r="D209" s="235" t="s">
        <v>249</v>
      </c>
      <c r="E209" s="236">
        <v>185.6148</v>
      </c>
      <c r="F209" s="237"/>
      <c r="G209" s="238">
        <f>ROUND(E209*F209,2)</f>
        <v>0</v>
      </c>
      <c r="H209" s="237"/>
      <c r="I209" s="238">
        <f>ROUND(E209*H209,2)</f>
        <v>0</v>
      </c>
      <c r="J209" s="237"/>
      <c r="K209" s="238">
        <f>ROUND(E209*J209,2)</f>
        <v>0</v>
      </c>
      <c r="L209" s="238">
        <v>21</v>
      </c>
      <c r="M209" s="238">
        <f>G209*(1+L209/100)</f>
        <v>0</v>
      </c>
      <c r="N209" s="236">
        <v>4.2000000000000002E-4</v>
      </c>
      <c r="O209" s="236">
        <f>ROUND(E209*N209,2)</f>
        <v>0.08</v>
      </c>
      <c r="P209" s="236">
        <v>0</v>
      </c>
      <c r="Q209" s="236">
        <f>ROUND(E209*P209,2)</f>
        <v>0</v>
      </c>
      <c r="R209" s="238" t="s">
        <v>557</v>
      </c>
      <c r="S209" s="238" t="s">
        <v>181</v>
      </c>
      <c r="T209" s="239" t="s">
        <v>181</v>
      </c>
      <c r="U209" s="221">
        <v>0.12</v>
      </c>
      <c r="V209" s="221">
        <f>ROUND(E209*U209,2)</f>
        <v>22.27</v>
      </c>
      <c r="W209" s="221"/>
      <c r="X209" s="221" t="s">
        <v>182</v>
      </c>
      <c r="Y209" s="221" t="s">
        <v>183</v>
      </c>
      <c r="Z209" s="210"/>
      <c r="AA209" s="210"/>
      <c r="AB209" s="210"/>
      <c r="AC209" s="210"/>
      <c r="AD209" s="210"/>
      <c r="AE209" s="210"/>
      <c r="AF209" s="210"/>
      <c r="AG209" s="210" t="s">
        <v>184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54" t="s">
        <v>572</v>
      </c>
      <c r="D210" s="223"/>
      <c r="E210" s="224">
        <v>27.623999999999999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191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54" t="s">
        <v>573</v>
      </c>
      <c r="D211" s="223"/>
      <c r="E211" s="224">
        <v>18.100000000000001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191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4" t="s">
        <v>574</v>
      </c>
      <c r="D212" s="223"/>
      <c r="E212" s="224">
        <v>7.9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191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54" t="s">
        <v>575</v>
      </c>
      <c r="D213" s="223"/>
      <c r="E213" s="224">
        <v>7.9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191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4" t="s">
        <v>576</v>
      </c>
      <c r="D214" s="223"/>
      <c r="E214" s="224">
        <v>21</v>
      </c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191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54" t="s">
        <v>577</v>
      </c>
      <c r="D215" s="223"/>
      <c r="E215" s="224">
        <v>20.61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191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54" t="s">
        <v>578</v>
      </c>
      <c r="D216" s="223"/>
      <c r="E216" s="224">
        <v>16.2</v>
      </c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191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4" t="s">
        <v>579</v>
      </c>
      <c r="D217" s="223"/>
      <c r="E217" s="224">
        <v>7.5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191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4" t="s">
        <v>580</v>
      </c>
      <c r="D218" s="223"/>
      <c r="E218" s="224">
        <v>16.25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191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4" t="s">
        <v>581</v>
      </c>
      <c r="D219" s="223"/>
      <c r="E219" s="224">
        <v>42.530799999999999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191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33">
        <v>57</v>
      </c>
      <c r="B220" s="234" t="s">
        <v>582</v>
      </c>
      <c r="C220" s="252" t="s">
        <v>583</v>
      </c>
      <c r="D220" s="235" t="s">
        <v>179</v>
      </c>
      <c r="E220" s="236">
        <v>168.19048000000001</v>
      </c>
      <c r="F220" s="237"/>
      <c r="G220" s="238">
        <f>ROUND(E220*F220,2)</f>
        <v>0</v>
      </c>
      <c r="H220" s="237"/>
      <c r="I220" s="238">
        <f>ROUND(E220*H220,2)</f>
        <v>0</v>
      </c>
      <c r="J220" s="237"/>
      <c r="K220" s="238">
        <f>ROUND(E220*J220,2)</f>
        <v>0</v>
      </c>
      <c r="L220" s="238">
        <v>21</v>
      </c>
      <c r="M220" s="238">
        <f>G220*(1+L220/100)</f>
        <v>0</v>
      </c>
      <c r="N220" s="236">
        <v>6.6949999999999996E-2</v>
      </c>
      <c r="O220" s="236">
        <f>ROUND(E220*N220,2)</f>
        <v>11.26</v>
      </c>
      <c r="P220" s="236">
        <v>0</v>
      </c>
      <c r="Q220" s="236">
        <f>ROUND(E220*P220,2)</f>
        <v>0</v>
      </c>
      <c r="R220" s="238" t="s">
        <v>549</v>
      </c>
      <c r="S220" s="238" t="s">
        <v>181</v>
      </c>
      <c r="T220" s="239" t="s">
        <v>181</v>
      </c>
      <c r="U220" s="221">
        <v>1.3799399999999999</v>
      </c>
      <c r="V220" s="221">
        <f>ROUND(E220*U220,2)</f>
        <v>232.09</v>
      </c>
      <c r="W220" s="221"/>
      <c r="X220" s="221" t="s">
        <v>385</v>
      </c>
      <c r="Y220" s="221" t="s">
        <v>183</v>
      </c>
      <c r="Z220" s="210"/>
      <c r="AA220" s="210"/>
      <c r="AB220" s="210"/>
      <c r="AC220" s="210"/>
      <c r="AD220" s="210"/>
      <c r="AE220" s="210"/>
      <c r="AF220" s="210"/>
      <c r="AG220" s="210" t="s">
        <v>386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53" t="s">
        <v>584</v>
      </c>
      <c r="D221" s="248"/>
      <c r="E221" s="248"/>
      <c r="F221" s="248"/>
      <c r="G221" s="248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189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47" t="str">
        <f>C221</f>
        <v>z dlaždic keramických kladených do malty, včetně spárování a podílu práce v omezeném prostoru a na malých plochách.</v>
      </c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54" t="s">
        <v>406</v>
      </c>
      <c r="D222" s="223"/>
      <c r="E222" s="224">
        <v>44.561680000000003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191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54" t="s">
        <v>407</v>
      </c>
      <c r="D223" s="223"/>
      <c r="E223" s="224">
        <v>9.9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191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54" t="s">
        <v>408</v>
      </c>
      <c r="D224" s="223"/>
      <c r="E224" s="224">
        <v>6.15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191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54" t="s">
        <v>409</v>
      </c>
      <c r="D225" s="223"/>
      <c r="E225" s="224">
        <v>6.15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191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54" t="s">
        <v>410</v>
      </c>
      <c r="D226" s="223"/>
      <c r="E226" s="224">
        <v>13.95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191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54" t="s">
        <v>411</v>
      </c>
      <c r="D227" s="223"/>
      <c r="E227" s="224">
        <v>17.414999999999999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191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54" t="s">
        <v>412</v>
      </c>
      <c r="D228" s="223"/>
      <c r="E228" s="224">
        <v>19.143999999999998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191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54" t="s">
        <v>413</v>
      </c>
      <c r="D229" s="223"/>
      <c r="E229" s="224">
        <v>5.7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191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54" t="s">
        <v>414</v>
      </c>
      <c r="D230" s="223"/>
      <c r="E230" s="224">
        <v>12.675000000000001</v>
      </c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191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54" t="s">
        <v>415</v>
      </c>
      <c r="D231" s="223"/>
      <c r="E231" s="224">
        <v>32.544800000000002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191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2.5" outlineLevel="1" x14ac:dyDescent="0.2">
      <c r="A232" s="233">
        <v>58</v>
      </c>
      <c r="B232" s="234" t="s">
        <v>585</v>
      </c>
      <c r="C232" s="252" t="s">
        <v>586</v>
      </c>
      <c r="D232" s="235" t="s">
        <v>179</v>
      </c>
      <c r="E232" s="236">
        <v>181.64572000000001</v>
      </c>
      <c r="F232" s="237"/>
      <c r="G232" s="238">
        <f>ROUND(E232*F232,2)</f>
        <v>0</v>
      </c>
      <c r="H232" s="237"/>
      <c r="I232" s="238">
        <f>ROUND(E232*H232,2)</f>
        <v>0</v>
      </c>
      <c r="J232" s="237"/>
      <c r="K232" s="238">
        <f>ROUND(E232*J232,2)</f>
        <v>0</v>
      </c>
      <c r="L232" s="238">
        <v>21</v>
      </c>
      <c r="M232" s="238">
        <f>G232*(1+L232/100)</f>
        <v>0</v>
      </c>
      <c r="N232" s="236">
        <v>1.3599999999999999E-2</v>
      </c>
      <c r="O232" s="236">
        <f>ROUND(E232*N232,2)</f>
        <v>2.4700000000000002</v>
      </c>
      <c r="P232" s="236">
        <v>0</v>
      </c>
      <c r="Q232" s="236">
        <f>ROUND(E232*P232,2)</f>
        <v>0</v>
      </c>
      <c r="R232" s="238" t="s">
        <v>473</v>
      </c>
      <c r="S232" s="238" t="s">
        <v>181</v>
      </c>
      <c r="T232" s="239" t="s">
        <v>181</v>
      </c>
      <c r="U232" s="221">
        <v>0</v>
      </c>
      <c r="V232" s="221">
        <f>ROUND(E232*U232,2)</f>
        <v>0</v>
      </c>
      <c r="W232" s="221"/>
      <c r="X232" s="221" t="s">
        <v>474</v>
      </c>
      <c r="Y232" s="221" t="s">
        <v>183</v>
      </c>
      <c r="Z232" s="210"/>
      <c r="AA232" s="210"/>
      <c r="AB232" s="210"/>
      <c r="AC232" s="210"/>
      <c r="AD232" s="210"/>
      <c r="AE232" s="210"/>
      <c r="AF232" s="210"/>
      <c r="AG232" s="210" t="s">
        <v>475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54" t="s">
        <v>587</v>
      </c>
      <c r="D233" s="223"/>
      <c r="E233" s="224">
        <v>168.19048000000001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191</v>
      </c>
      <c r="AH233" s="210">
        <v>5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65" t="s">
        <v>588</v>
      </c>
      <c r="D234" s="259"/>
      <c r="E234" s="260">
        <v>13.45524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191</v>
      </c>
      <c r="AH234" s="210">
        <v>4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17">
        <v>59</v>
      </c>
      <c r="B235" s="218" t="s">
        <v>589</v>
      </c>
      <c r="C235" s="263" t="s">
        <v>590</v>
      </c>
      <c r="D235" s="219" t="s">
        <v>0</v>
      </c>
      <c r="E235" s="261"/>
      <c r="F235" s="222"/>
      <c r="G235" s="221">
        <f>ROUND(E235*F235,2)</f>
        <v>0</v>
      </c>
      <c r="H235" s="222"/>
      <c r="I235" s="221">
        <f>ROUND(E235*H235,2)</f>
        <v>0</v>
      </c>
      <c r="J235" s="222"/>
      <c r="K235" s="221">
        <f>ROUND(E235*J235,2)</f>
        <v>0</v>
      </c>
      <c r="L235" s="221">
        <v>21</v>
      </c>
      <c r="M235" s="221">
        <f>G235*(1+L235/100)</f>
        <v>0</v>
      </c>
      <c r="N235" s="220">
        <v>0</v>
      </c>
      <c r="O235" s="220">
        <f>ROUND(E235*N235,2)</f>
        <v>0</v>
      </c>
      <c r="P235" s="220">
        <v>0</v>
      </c>
      <c r="Q235" s="220">
        <f>ROUND(E235*P235,2)</f>
        <v>0</v>
      </c>
      <c r="R235" s="221" t="s">
        <v>557</v>
      </c>
      <c r="S235" s="221" t="s">
        <v>181</v>
      </c>
      <c r="T235" s="221" t="s">
        <v>181</v>
      </c>
      <c r="U235" s="221">
        <v>0</v>
      </c>
      <c r="V235" s="221">
        <f>ROUND(E235*U235,2)</f>
        <v>0</v>
      </c>
      <c r="W235" s="221"/>
      <c r="X235" s="221" t="s">
        <v>283</v>
      </c>
      <c r="Y235" s="221" t="s">
        <v>183</v>
      </c>
      <c r="Z235" s="210"/>
      <c r="AA235" s="210"/>
      <c r="AB235" s="210"/>
      <c r="AC235" s="210"/>
      <c r="AD235" s="210"/>
      <c r="AE235" s="210"/>
      <c r="AF235" s="210"/>
      <c r="AG235" s="210" t="s">
        <v>284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x14ac:dyDescent="0.2">
      <c r="A236" s="226" t="s">
        <v>175</v>
      </c>
      <c r="B236" s="227" t="s">
        <v>125</v>
      </c>
      <c r="C236" s="250" t="s">
        <v>126</v>
      </c>
      <c r="D236" s="228"/>
      <c r="E236" s="229"/>
      <c r="F236" s="230"/>
      <c r="G236" s="230">
        <f>SUMIF(AG237:AG240,"&lt;&gt;NOR",G237:G240)</f>
        <v>0</v>
      </c>
      <c r="H236" s="230"/>
      <c r="I236" s="230">
        <f>SUM(I237:I240)</f>
        <v>0</v>
      </c>
      <c r="J236" s="230"/>
      <c r="K236" s="230">
        <f>SUM(K237:K240)</f>
        <v>0</v>
      </c>
      <c r="L236" s="230"/>
      <c r="M236" s="230">
        <f>SUM(M237:M240)</f>
        <v>0</v>
      </c>
      <c r="N236" s="229"/>
      <c r="O236" s="229">
        <f>SUM(O237:O240)</f>
        <v>0.01</v>
      </c>
      <c r="P236" s="229"/>
      <c r="Q236" s="229">
        <f>SUM(Q237:Q240)</f>
        <v>0</v>
      </c>
      <c r="R236" s="230"/>
      <c r="S236" s="230"/>
      <c r="T236" s="231"/>
      <c r="U236" s="225"/>
      <c r="V236" s="225">
        <f>SUM(V237:V240)</f>
        <v>7</v>
      </c>
      <c r="W236" s="225"/>
      <c r="X236" s="225"/>
      <c r="Y236" s="225"/>
      <c r="AG236" t="s">
        <v>176</v>
      </c>
    </row>
    <row r="237" spans="1:60" outlineLevel="1" x14ac:dyDescent="0.2">
      <c r="A237" s="233">
        <v>60</v>
      </c>
      <c r="B237" s="234" t="s">
        <v>591</v>
      </c>
      <c r="C237" s="252" t="s">
        <v>592</v>
      </c>
      <c r="D237" s="235" t="s">
        <v>179</v>
      </c>
      <c r="E237" s="236">
        <v>16.25</v>
      </c>
      <c r="F237" s="237"/>
      <c r="G237" s="238">
        <f>ROUND(E237*F237,2)</f>
        <v>0</v>
      </c>
      <c r="H237" s="237"/>
      <c r="I237" s="238">
        <f>ROUND(E237*H237,2)</f>
        <v>0</v>
      </c>
      <c r="J237" s="237"/>
      <c r="K237" s="238">
        <f>ROUND(E237*J237,2)</f>
        <v>0</v>
      </c>
      <c r="L237" s="238">
        <v>21</v>
      </c>
      <c r="M237" s="238">
        <f>G237*(1+L237/100)</f>
        <v>0</v>
      </c>
      <c r="N237" s="236">
        <v>4.2000000000000002E-4</v>
      </c>
      <c r="O237" s="236">
        <f>ROUND(E237*N237,2)</f>
        <v>0.01</v>
      </c>
      <c r="P237" s="236">
        <v>0</v>
      </c>
      <c r="Q237" s="236">
        <f>ROUND(E237*P237,2)</f>
        <v>0</v>
      </c>
      <c r="R237" s="238" t="s">
        <v>593</v>
      </c>
      <c r="S237" s="238" t="s">
        <v>181</v>
      </c>
      <c r="T237" s="239" t="s">
        <v>181</v>
      </c>
      <c r="U237" s="221">
        <v>0.28699999999999998</v>
      </c>
      <c r="V237" s="221">
        <f>ROUND(E237*U237,2)</f>
        <v>4.66</v>
      </c>
      <c r="W237" s="221"/>
      <c r="X237" s="221" t="s">
        <v>182</v>
      </c>
      <c r="Y237" s="221" t="s">
        <v>183</v>
      </c>
      <c r="Z237" s="210"/>
      <c r="AA237" s="210"/>
      <c r="AB237" s="210"/>
      <c r="AC237" s="210"/>
      <c r="AD237" s="210"/>
      <c r="AE237" s="210"/>
      <c r="AF237" s="210"/>
      <c r="AG237" s="210" t="s">
        <v>184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54" t="s">
        <v>594</v>
      </c>
      <c r="D238" s="223"/>
      <c r="E238" s="224">
        <v>16.25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191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33">
        <v>61</v>
      </c>
      <c r="B239" s="234" t="s">
        <v>595</v>
      </c>
      <c r="C239" s="252" t="s">
        <v>596</v>
      </c>
      <c r="D239" s="235" t="s">
        <v>179</v>
      </c>
      <c r="E239" s="236">
        <v>16.25</v>
      </c>
      <c r="F239" s="237"/>
      <c r="G239" s="238">
        <f>ROUND(E239*F239,2)</f>
        <v>0</v>
      </c>
      <c r="H239" s="237"/>
      <c r="I239" s="238">
        <f>ROUND(E239*H239,2)</f>
        <v>0</v>
      </c>
      <c r="J239" s="237"/>
      <c r="K239" s="238">
        <f>ROUND(E239*J239,2)</f>
        <v>0</v>
      </c>
      <c r="L239" s="238">
        <v>21</v>
      </c>
      <c r="M239" s="238">
        <f>G239*(1+L239/100)</f>
        <v>0</v>
      </c>
      <c r="N239" s="236">
        <v>6.9999999999999994E-5</v>
      </c>
      <c r="O239" s="236">
        <f>ROUND(E239*N239,2)</f>
        <v>0</v>
      </c>
      <c r="P239" s="236">
        <v>0</v>
      </c>
      <c r="Q239" s="236">
        <f>ROUND(E239*P239,2)</f>
        <v>0</v>
      </c>
      <c r="R239" s="238" t="s">
        <v>593</v>
      </c>
      <c r="S239" s="238" t="s">
        <v>181</v>
      </c>
      <c r="T239" s="239" t="s">
        <v>181</v>
      </c>
      <c r="U239" s="221">
        <v>0.14399999999999999</v>
      </c>
      <c r="V239" s="221">
        <f>ROUND(E239*U239,2)</f>
        <v>2.34</v>
      </c>
      <c r="W239" s="221"/>
      <c r="X239" s="221" t="s">
        <v>182</v>
      </c>
      <c r="Y239" s="221" t="s">
        <v>183</v>
      </c>
      <c r="Z239" s="210"/>
      <c r="AA239" s="210"/>
      <c r="AB239" s="210"/>
      <c r="AC239" s="210"/>
      <c r="AD239" s="210"/>
      <c r="AE239" s="210"/>
      <c r="AF239" s="210"/>
      <c r="AG239" s="210" t="s">
        <v>184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54" t="s">
        <v>597</v>
      </c>
      <c r="D240" s="223"/>
      <c r="E240" s="224">
        <v>16.25</v>
      </c>
      <c r="F240" s="221"/>
      <c r="G240" s="221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191</v>
      </c>
      <c r="AH240" s="210">
        <v>5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x14ac:dyDescent="0.2">
      <c r="A241" s="226" t="s">
        <v>175</v>
      </c>
      <c r="B241" s="227" t="s">
        <v>127</v>
      </c>
      <c r="C241" s="250" t="s">
        <v>128</v>
      </c>
      <c r="D241" s="228"/>
      <c r="E241" s="229"/>
      <c r="F241" s="230"/>
      <c r="G241" s="230">
        <f>SUMIF(AG242:AG260,"&lt;&gt;NOR",G242:G260)</f>
        <v>0</v>
      </c>
      <c r="H241" s="230"/>
      <c r="I241" s="230">
        <f>SUM(I242:I260)</f>
        <v>0</v>
      </c>
      <c r="J241" s="230"/>
      <c r="K241" s="230">
        <f>SUM(K242:K260)</f>
        <v>0</v>
      </c>
      <c r="L241" s="230"/>
      <c r="M241" s="230">
        <f>SUM(M242:M260)</f>
        <v>0</v>
      </c>
      <c r="N241" s="229"/>
      <c r="O241" s="229">
        <f>SUM(O242:O260)</f>
        <v>0.13</v>
      </c>
      <c r="P241" s="229"/>
      <c r="Q241" s="229">
        <f>SUM(Q242:Q260)</f>
        <v>0</v>
      </c>
      <c r="R241" s="230"/>
      <c r="S241" s="230"/>
      <c r="T241" s="231"/>
      <c r="U241" s="225"/>
      <c r="V241" s="225">
        <f>SUM(V242:V260)</f>
        <v>112.21</v>
      </c>
      <c r="W241" s="225"/>
      <c r="X241" s="225"/>
      <c r="Y241" s="225"/>
      <c r="AG241" t="s">
        <v>176</v>
      </c>
    </row>
    <row r="242" spans="1:60" outlineLevel="1" x14ac:dyDescent="0.2">
      <c r="A242" s="233">
        <v>62</v>
      </c>
      <c r="B242" s="234" t="s">
        <v>598</v>
      </c>
      <c r="C242" s="252" t="s">
        <v>599</v>
      </c>
      <c r="D242" s="235" t="s">
        <v>179</v>
      </c>
      <c r="E242" s="236">
        <v>407.02</v>
      </c>
      <c r="F242" s="237"/>
      <c r="G242" s="238">
        <f>ROUND(E242*F242,2)</f>
        <v>0</v>
      </c>
      <c r="H242" s="237"/>
      <c r="I242" s="238">
        <f>ROUND(E242*H242,2)</f>
        <v>0</v>
      </c>
      <c r="J242" s="237"/>
      <c r="K242" s="238">
        <f>ROUND(E242*J242,2)</f>
        <v>0</v>
      </c>
      <c r="L242" s="238">
        <v>21</v>
      </c>
      <c r="M242" s="238">
        <f>G242*(1+L242/100)</f>
        <v>0</v>
      </c>
      <c r="N242" s="236">
        <v>0</v>
      </c>
      <c r="O242" s="236">
        <f>ROUND(E242*N242,2)</f>
        <v>0</v>
      </c>
      <c r="P242" s="236">
        <v>0</v>
      </c>
      <c r="Q242" s="236">
        <f>ROUND(E242*P242,2)</f>
        <v>0</v>
      </c>
      <c r="R242" s="238" t="s">
        <v>600</v>
      </c>
      <c r="S242" s="238" t="s">
        <v>181</v>
      </c>
      <c r="T242" s="239" t="s">
        <v>181</v>
      </c>
      <c r="U242" s="221">
        <v>7.6679999999999998E-2</v>
      </c>
      <c r="V242" s="221">
        <f>ROUND(E242*U242,2)</f>
        <v>31.21</v>
      </c>
      <c r="W242" s="221"/>
      <c r="X242" s="221" t="s">
        <v>182</v>
      </c>
      <c r="Y242" s="221" t="s">
        <v>183</v>
      </c>
      <c r="Z242" s="210"/>
      <c r="AA242" s="210"/>
      <c r="AB242" s="210"/>
      <c r="AC242" s="210"/>
      <c r="AD242" s="210"/>
      <c r="AE242" s="210"/>
      <c r="AF242" s="210"/>
      <c r="AG242" s="210" t="s">
        <v>184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2" x14ac:dyDescent="0.2">
      <c r="A243" s="217"/>
      <c r="B243" s="218"/>
      <c r="C243" s="254" t="s">
        <v>601</v>
      </c>
      <c r="D243" s="223"/>
      <c r="E243" s="224">
        <v>203.51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191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65" t="s">
        <v>602</v>
      </c>
      <c r="D244" s="259"/>
      <c r="E244" s="260">
        <v>203.51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191</v>
      </c>
      <c r="AH244" s="210">
        <v>4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33">
        <v>63</v>
      </c>
      <c r="B245" s="234" t="s">
        <v>603</v>
      </c>
      <c r="C245" s="252" t="s">
        <v>604</v>
      </c>
      <c r="D245" s="235" t="s">
        <v>179</v>
      </c>
      <c r="E245" s="236">
        <v>572.46587999999997</v>
      </c>
      <c r="F245" s="237"/>
      <c r="G245" s="238">
        <f>ROUND(E245*F245,2)</f>
        <v>0</v>
      </c>
      <c r="H245" s="237"/>
      <c r="I245" s="238">
        <f>ROUND(E245*H245,2)</f>
        <v>0</v>
      </c>
      <c r="J245" s="237"/>
      <c r="K245" s="238">
        <f>ROUND(E245*J245,2)</f>
        <v>0</v>
      </c>
      <c r="L245" s="238">
        <v>21</v>
      </c>
      <c r="M245" s="238">
        <f>G245*(1+L245/100)</f>
        <v>0</v>
      </c>
      <c r="N245" s="236">
        <v>6.9999999999999994E-5</v>
      </c>
      <c r="O245" s="236">
        <f>ROUND(E245*N245,2)</f>
        <v>0.04</v>
      </c>
      <c r="P245" s="236">
        <v>0</v>
      </c>
      <c r="Q245" s="236">
        <f>ROUND(E245*P245,2)</f>
        <v>0</v>
      </c>
      <c r="R245" s="238" t="s">
        <v>600</v>
      </c>
      <c r="S245" s="238" t="s">
        <v>181</v>
      </c>
      <c r="T245" s="239" t="s">
        <v>181</v>
      </c>
      <c r="U245" s="221">
        <v>3.2480000000000002E-2</v>
      </c>
      <c r="V245" s="221">
        <f>ROUND(E245*U245,2)</f>
        <v>18.59</v>
      </c>
      <c r="W245" s="221"/>
      <c r="X245" s="221" t="s">
        <v>182</v>
      </c>
      <c r="Y245" s="221" t="s">
        <v>183</v>
      </c>
      <c r="Z245" s="210"/>
      <c r="AA245" s="210"/>
      <c r="AB245" s="210"/>
      <c r="AC245" s="210"/>
      <c r="AD245" s="210"/>
      <c r="AE245" s="210"/>
      <c r="AF245" s="210"/>
      <c r="AG245" s="210" t="s">
        <v>184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54" t="s">
        <v>605</v>
      </c>
      <c r="D246" s="223"/>
      <c r="E246" s="224">
        <v>67.074680000000001</v>
      </c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191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54" t="s">
        <v>606</v>
      </c>
      <c r="D247" s="223"/>
      <c r="E247" s="224">
        <v>148.54050000000001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191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54" t="s">
        <v>607</v>
      </c>
      <c r="D248" s="223"/>
      <c r="E248" s="224">
        <v>72.894499999999994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191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4" t="s">
        <v>608</v>
      </c>
      <c r="D249" s="223"/>
      <c r="E249" s="224">
        <v>16.0245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191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4" t="s">
        <v>609</v>
      </c>
      <c r="D250" s="223"/>
      <c r="E250" s="224">
        <v>14.471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191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54" t="s">
        <v>610</v>
      </c>
      <c r="D251" s="223"/>
      <c r="E251" s="224">
        <v>22.98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191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54" t="s">
        <v>611</v>
      </c>
      <c r="D252" s="223"/>
      <c r="E252" s="224">
        <v>69.972750000000005</v>
      </c>
      <c r="F252" s="221"/>
      <c r="G252" s="221"/>
      <c r="H252" s="221"/>
      <c r="I252" s="221"/>
      <c r="J252" s="221"/>
      <c r="K252" s="221"/>
      <c r="L252" s="221"/>
      <c r="M252" s="221"/>
      <c r="N252" s="220"/>
      <c r="O252" s="220"/>
      <c r="P252" s="220"/>
      <c r="Q252" s="220"/>
      <c r="R252" s="221"/>
      <c r="S252" s="221"/>
      <c r="T252" s="221"/>
      <c r="U252" s="221"/>
      <c r="V252" s="221"/>
      <c r="W252" s="221"/>
      <c r="X252" s="221"/>
      <c r="Y252" s="221"/>
      <c r="Z252" s="210"/>
      <c r="AA252" s="210"/>
      <c r="AB252" s="210"/>
      <c r="AC252" s="210"/>
      <c r="AD252" s="210"/>
      <c r="AE252" s="210"/>
      <c r="AF252" s="210"/>
      <c r="AG252" s="210" t="s">
        <v>191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54" t="s">
        <v>612</v>
      </c>
      <c r="D253" s="223"/>
      <c r="E253" s="224">
        <v>26.89545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191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">
      <c r="A254" s="217"/>
      <c r="B254" s="218"/>
      <c r="C254" s="254" t="s">
        <v>613</v>
      </c>
      <c r="D254" s="223"/>
      <c r="E254" s="224">
        <v>3.89</v>
      </c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191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54" t="s">
        <v>614</v>
      </c>
      <c r="D255" s="223"/>
      <c r="E255" s="224">
        <v>6.9459999999999997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191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4" t="s">
        <v>615</v>
      </c>
      <c r="D256" s="223"/>
      <c r="E256" s="224">
        <v>18.418749999999999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191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4" t="s">
        <v>616</v>
      </c>
      <c r="D257" s="223"/>
      <c r="E257" s="224">
        <v>11.95</v>
      </c>
      <c r="F257" s="221"/>
      <c r="G257" s="221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191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54" t="s">
        <v>617</v>
      </c>
      <c r="D258" s="223"/>
      <c r="E258" s="224">
        <v>92.407749999999993</v>
      </c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0"/>
      <c r="AA258" s="210"/>
      <c r="AB258" s="210"/>
      <c r="AC258" s="210"/>
      <c r="AD258" s="210"/>
      <c r="AE258" s="210"/>
      <c r="AF258" s="210"/>
      <c r="AG258" s="210" t="s">
        <v>191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33">
        <v>64</v>
      </c>
      <c r="B259" s="234" t="s">
        <v>618</v>
      </c>
      <c r="C259" s="252" t="s">
        <v>619</v>
      </c>
      <c r="D259" s="235" t="s">
        <v>179</v>
      </c>
      <c r="E259" s="236">
        <v>572.46587999999997</v>
      </c>
      <c r="F259" s="237"/>
      <c r="G259" s="238">
        <f>ROUND(E259*F259,2)</f>
        <v>0</v>
      </c>
      <c r="H259" s="237"/>
      <c r="I259" s="238">
        <f>ROUND(E259*H259,2)</f>
        <v>0</v>
      </c>
      <c r="J259" s="237"/>
      <c r="K259" s="238">
        <f>ROUND(E259*J259,2)</f>
        <v>0</v>
      </c>
      <c r="L259" s="238">
        <v>21</v>
      </c>
      <c r="M259" s="238">
        <f>G259*(1+L259/100)</f>
        <v>0</v>
      </c>
      <c r="N259" s="236">
        <v>1.6000000000000001E-4</v>
      </c>
      <c r="O259" s="236">
        <f>ROUND(E259*N259,2)</f>
        <v>0.09</v>
      </c>
      <c r="P259" s="236">
        <v>0</v>
      </c>
      <c r="Q259" s="236">
        <f>ROUND(E259*P259,2)</f>
        <v>0</v>
      </c>
      <c r="R259" s="238" t="s">
        <v>600</v>
      </c>
      <c r="S259" s="238" t="s">
        <v>181</v>
      </c>
      <c r="T259" s="239" t="s">
        <v>181</v>
      </c>
      <c r="U259" s="221">
        <v>0.10902000000000001</v>
      </c>
      <c r="V259" s="221">
        <f>ROUND(E259*U259,2)</f>
        <v>62.41</v>
      </c>
      <c r="W259" s="221"/>
      <c r="X259" s="221" t="s">
        <v>182</v>
      </c>
      <c r="Y259" s="221" t="s">
        <v>183</v>
      </c>
      <c r="Z259" s="210"/>
      <c r="AA259" s="210"/>
      <c r="AB259" s="210"/>
      <c r="AC259" s="210"/>
      <c r="AD259" s="210"/>
      <c r="AE259" s="210"/>
      <c r="AF259" s="210"/>
      <c r="AG259" s="210" t="s">
        <v>184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17"/>
      <c r="B260" s="218"/>
      <c r="C260" s="254" t="s">
        <v>620</v>
      </c>
      <c r="D260" s="223"/>
      <c r="E260" s="224">
        <v>572.46587999999997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191</v>
      </c>
      <c r="AH260" s="210">
        <v>5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x14ac:dyDescent="0.2">
      <c r="A261" s="226" t="s">
        <v>175</v>
      </c>
      <c r="B261" s="227" t="s">
        <v>146</v>
      </c>
      <c r="C261" s="250" t="s">
        <v>28</v>
      </c>
      <c r="D261" s="228"/>
      <c r="E261" s="229"/>
      <c r="F261" s="230"/>
      <c r="G261" s="230">
        <f>SUMIF(AG262:AG267,"&lt;&gt;NOR",G262:G267)</f>
        <v>0</v>
      </c>
      <c r="H261" s="230"/>
      <c r="I261" s="230">
        <f>SUM(I262:I267)</f>
        <v>0</v>
      </c>
      <c r="J261" s="230"/>
      <c r="K261" s="230">
        <f>SUM(K262:K267)</f>
        <v>0</v>
      </c>
      <c r="L261" s="230"/>
      <c r="M261" s="230">
        <f>SUM(M262:M267)</f>
        <v>0</v>
      </c>
      <c r="N261" s="229"/>
      <c r="O261" s="229">
        <f>SUM(O262:O267)</f>
        <v>0</v>
      </c>
      <c r="P261" s="229"/>
      <c r="Q261" s="229">
        <f>SUM(Q262:Q267)</f>
        <v>0</v>
      </c>
      <c r="R261" s="230"/>
      <c r="S261" s="230"/>
      <c r="T261" s="231"/>
      <c r="U261" s="225"/>
      <c r="V261" s="225">
        <f>SUM(V262:V267)</f>
        <v>0</v>
      </c>
      <c r="W261" s="225"/>
      <c r="X261" s="225"/>
      <c r="Y261" s="225"/>
      <c r="AG261" t="s">
        <v>176</v>
      </c>
    </row>
    <row r="262" spans="1:60" outlineLevel="1" x14ac:dyDescent="0.2">
      <c r="A262" s="240">
        <v>65</v>
      </c>
      <c r="B262" s="241" t="s">
        <v>315</v>
      </c>
      <c r="C262" s="251" t="s">
        <v>316</v>
      </c>
      <c r="D262" s="242" t="s">
        <v>317</v>
      </c>
      <c r="E262" s="243">
        <v>1</v>
      </c>
      <c r="F262" s="244"/>
      <c r="G262" s="245">
        <f>ROUND(E262*F262,2)</f>
        <v>0</v>
      </c>
      <c r="H262" s="244"/>
      <c r="I262" s="245">
        <f>ROUND(E262*H262,2)</f>
        <v>0</v>
      </c>
      <c r="J262" s="244"/>
      <c r="K262" s="245">
        <f>ROUND(E262*J262,2)</f>
        <v>0</v>
      </c>
      <c r="L262" s="245">
        <v>21</v>
      </c>
      <c r="M262" s="245">
        <f>G262*(1+L262/100)</f>
        <v>0</v>
      </c>
      <c r="N262" s="243">
        <v>0</v>
      </c>
      <c r="O262" s="243">
        <f>ROUND(E262*N262,2)</f>
        <v>0</v>
      </c>
      <c r="P262" s="243">
        <v>0</v>
      </c>
      <c r="Q262" s="243">
        <f>ROUND(E262*P262,2)</f>
        <v>0</v>
      </c>
      <c r="R262" s="245"/>
      <c r="S262" s="245" t="s">
        <v>181</v>
      </c>
      <c r="T262" s="246" t="s">
        <v>318</v>
      </c>
      <c r="U262" s="221">
        <v>0</v>
      </c>
      <c r="V262" s="221">
        <f>ROUND(E262*U262,2)</f>
        <v>0</v>
      </c>
      <c r="W262" s="221"/>
      <c r="X262" s="221" t="s">
        <v>319</v>
      </c>
      <c r="Y262" s="221" t="s">
        <v>183</v>
      </c>
      <c r="Z262" s="210"/>
      <c r="AA262" s="210"/>
      <c r="AB262" s="210"/>
      <c r="AC262" s="210"/>
      <c r="AD262" s="210"/>
      <c r="AE262" s="210"/>
      <c r="AF262" s="210"/>
      <c r="AG262" s="210" t="s">
        <v>320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40">
        <v>66</v>
      </c>
      <c r="B263" s="241" t="s">
        <v>621</v>
      </c>
      <c r="C263" s="251" t="s">
        <v>622</v>
      </c>
      <c r="D263" s="242" t="s">
        <v>317</v>
      </c>
      <c r="E263" s="243">
        <v>1</v>
      </c>
      <c r="F263" s="244"/>
      <c r="G263" s="245">
        <f>ROUND(E263*F263,2)</f>
        <v>0</v>
      </c>
      <c r="H263" s="244"/>
      <c r="I263" s="245">
        <f>ROUND(E263*H263,2)</f>
        <v>0</v>
      </c>
      <c r="J263" s="244"/>
      <c r="K263" s="245">
        <f>ROUND(E263*J263,2)</f>
        <v>0</v>
      </c>
      <c r="L263" s="245">
        <v>21</v>
      </c>
      <c r="M263" s="245">
        <f>G263*(1+L263/100)</f>
        <v>0</v>
      </c>
      <c r="N263" s="243">
        <v>0</v>
      </c>
      <c r="O263" s="243">
        <f>ROUND(E263*N263,2)</f>
        <v>0</v>
      </c>
      <c r="P263" s="243">
        <v>0</v>
      </c>
      <c r="Q263" s="243">
        <f>ROUND(E263*P263,2)</f>
        <v>0</v>
      </c>
      <c r="R263" s="245"/>
      <c r="S263" s="245" t="s">
        <v>181</v>
      </c>
      <c r="T263" s="246" t="s">
        <v>318</v>
      </c>
      <c r="U263" s="221">
        <v>0</v>
      </c>
      <c r="V263" s="221">
        <f>ROUND(E263*U263,2)</f>
        <v>0</v>
      </c>
      <c r="W263" s="221"/>
      <c r="X263" s="221" t="s">
        <v>319</v>
      </c>
      <c r="Y263" s="221" t="s">
        <v>183</v>
      </c>
      <c r="Z263" s="210"/>
      <c r="AA263" s="210"/>
      <c r="AB263" s="210"/>
      <c r="AC263" s="210"/>
      <c r="AD263" s="210"/>
      <c r="AE263" s="210"/>
      <c r="AF263" s="210"/>
      <c r="AG263" s="210" t="s">
        <v>623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3">
        <v>67</v>
      </c>
      <c r="B264" s="234" t="s">
        <v>624</v>
      </c>
      <c r="C264" s="252" t="s">
        <v>625</v>
      </c>
      <c r="D264" s="235" t="s">
        <v>317</v>
      </c>
      <c r="E264" s="236">
        <v>1</v>
      </c>
      <c r="F264" s="237"/>
      <c r="G264" s="238">
        <f>ROUND(E264*F264,2)</f>
        <v>0</v>
      </c>
      <c r="H264" s="237"/>
      <c r="I264" s="238">
        <f>ROUND(E264*H264,2)</f>
        <v>0</v>
      </c>
      <c r="J264" s="237"/>
      <c r="K264" s="238">
        <f>ROUND(E264*J264,2)</f>
        <v>0</v>
      </c>
      <c r="L264" s="238">
        <v>21</v>
      </c>
      <c r="M264" s="238">
        <f>G264*(1+L264/100)</f>
        <v>0</v>
      </c>
      <c r="N264" s="236">
        <v>0</v>
      </c>
      <c r="O264" s="236">
        <f>ROUND(E264*N264,2)</f>
        <v>0</v>
      </c>
      <c r="P264" s="236">
        <v>0</v>
      </c>
      <c r="Q264" s="236">
        <f>ROUND(E264*P264,2)</f>
        <v>0</v>
      </c>
      <c r="R264" s="238"/>
      <c r="S264" s="238" t="s">
        <v>181</v>
      </c>
      <c r="T264" s="239" t="s">
        <v>318</v>
      </c>
      <c r="U264" s="221">
        <v>0</v>
      </c>
      <c r="V264" s="221">
        <f>ROUND(E264*U264,2)</f>
        <v>0</v>
      </c>
      <c r="W264" s="221"/>
      <c r="X264" s="221" t="s">
        <v>319</v>
      </c>
      <c r="Y264" s="221" t="s">
        <v>183</v>
      </c>
      <c r="Z264" s="210"/>
      <c r="AA264" s="210"/>
      <c r="AB264" s="210"/>
      <c r="AC264" s="210"/>
      <c r="AD264" s="210"/>
      <c r="AE264" s="210"/>
      <c r="AF264" s="210"/>
      <c r="AG264" s="210" t="s">
        <v>623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55" t="s">
        <v>626</v>
      </c>
      <c r="D265" s="249"/>
      <c r="E265" s="249"/>
      <c r="F265" s="249"/>
      <c r="G265" s="249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322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33">
        <v>68</v>
      </c>
      <c r="B266" s="234" t="s">
        <v>627</v>
      </c>
      <c r="C266" s="252" t="s">
        <v>628</v>
      </c>
      <c r="D266" s="235" t="s">
        <v>317</v>
      </c>
      <c r="E266" s="236">
        <v>1</v>
      </c>
      <c r="F266" s="237"/>
      <c r="G266" s="238">
        <f>ROUND(E266*F266,2)</f>
        <v>0</v>
      </c>
      <c r="H266" s="237"/>
      <c r="I266" s="238">
        <f>ROUND(E266*H266,2)</f>
        <v>0</v>
      </c>
      <c r="J266" s="237"/>
      <c r="K266" s="238">
        <f>ROUND(E266*J266,2)</f>
        <v>0</v>
      </c>
      <c r="L266" s="238">
        <v>21</v>
      </c>
      <c r="M266" s="238">
        <f>G266*(1+L266/100)</f>
        <v>0</v>
      </c>
      <c r="N266" s="236">
        <v>0</v>
      </c>
      <c r="O266" s="236">
        <f>ROUND(E266*N266,2)</f>
        <v>0</v>
      </c>
      <c r="P266" s="236">
        <v>0</v>
      </c>
      <c r="Q266" s="236">
        <f>ROUND(E266*P266,2)</f>
        <v>0</v>
      </c>
      <c r="R266" s="238"/>
      <c r="S266" s="238" t="s">
        <v>181</v>
      </c>
      <c r="T266" s="239" t="s">
        <v>318</v>
      </c>
      <c r="U266" s="221">
        <v>0</v>
      </c>
      <c r="V266" s="221">
        <f>ROUND(E266*U266,2)</f>
        <v>0</v>
      </c>
      <c r="W266" s="221"/>
      <c r="X266" s="221" t="s">
        <v>319</v>
      </c>
      <c r="Y266" s="221" t="s">
        <v>183</v>
      </c>
      <c r="Z266" s="210"/>
      <c r="AA266" s="210"/>
      <c r="AB266" s="210"/>
      <c r="AC266" s="210"/>
      <c r="AD266" s="210"/>
      <c r="AE266" s="210"/>
      <c r="AF266" s="210"/>
      <c r="AG266" s="210" t="s">
        <v>623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55" t="s">
        <v>629</v>
      </c>
      <c r="D267" s="249"/>
      <c r="E267" s="249"/>
      <c r="F267" s="249"/>
      <c r="G267" s="249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322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x14ac:dyDescent="0.2">
      <c r="A268" s="3"/>
      <c r="B268" s="4"/>
      <c r="C268" s="256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AE268">
        <v>15</v>
      </c>
      <c r="AF268">
        <v>21</v>
      </c>
      <c r="AG268" t="s">
        <v>161</v>
      </c>
    </row>
    <row r="269" spans="1:60" x14ac:dyDescent="0.2">
      <c r="A269" s="213"/>
      <c r="B269" s="214" t="s">
        <v>29</v>
      </c>
      <c r="C269" s="257"/>
      <c r="D269" s="215"/>
      <c r="E269" s="216"/>
      <c r="F269" s="216"/>
      <c r="G269" s="232">
        <f>G8+G51+G60+G99+G106+G113+G131+G139+G147+G150+G181+G191+G199+G208+G236+G241+G261</f>
        <v>0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AE269">
        <f>SUMIF(L7:L267,AE268,G7:G267)</f>
        <v>0</v>
      </c>
      <c r="AF269">
        <f>SUMIF(L7:L267,AF268,G7:G267)</f>
        <v>0</v>
      </c>
      <c r="AG269" t="s">
        <v>323</v>
      </c>
    </row>
    <row r="270" spans="1:60" x14ac:dyDescent="0.2">
      <c r="C270" s="258"/>
      <c r="D270" s="10"/>
      <c r="AG270" t="s">
        <v>324</v>
      </c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A14" sheet="1" formatRows="0"/>
  <mergeCells count="30">
    <mergeCell ref="C201:G201"/>
    <mergeCell ref="C204:G204"/>
    <mergeCell ref="C207:G207"/>
    <mergeCell ref="C221:G221"/>
    <mergeCell ref="C265:G265"/>
    <mergeCell ref="C267:G267"/>
    <mergeCell ref="C126:G126"/>
    <mergeCell ref="C143:G143"/>
    <mergeCell ref="C149:G149"/>
    <mergeCell ref="C180:G180"/>
    <mergeCell ref="C190:G190"/>
    <mergeCell ref="C198:G198"/>
    <mergeCell ref="C70:G70"/>
    <mergeCell ref="C96:G96"/>
    <mergeCell ref="C101:G101"/>
    <mergeCell ref="C108:G108"/>
    <mergeCell ref="C111:G111"/>
    <mergeCell ref="C123:G123"/>
    <mergeCell ref="C36:G36"/>
    <mergeCell ref="C42:G42"/>
    <mergeCell ref="C46:G46"/>
    <mergeCell ref="C57:G57"/>
    <mergeCell ref="C62:G62"/>
    <mergeCell ref="C65:G65"/>
    <mergeCell ref="A1:G1"/>
    <mergeCell ref="C2:G2"/>
    <mergeCell ref="C3:G3"/>
    <mergeCell ref="C4:G4"/>
    <mergeCell ref="C26:G26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148</v>
      </c>
      <c r="B1" s="195"/>
      <c r="C1" s="195"/>
      <c r="D1" s="195"/>
      <c r="E1" s="195"/>
      <c r="F1" s="195"/>
      <c r="G1" s="195"/>
      <c r="AG1" t="s">
        <v>149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150</v>
      </c>
      <c r="AG3" t="s">
        <v>151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152</v>
      </c>
    </row>
    <row r="5" spans="1:60" x14ac:dyDescent="0.2">
      <c r="D5" s="10"/>
    </row>
    <row r="6" spans="1:60" ht="38.25" x14ac:dyDescent="0.2">
      <c r="A6" s="206" t="s">
        <v>153</v>
      </c>
      <c r="B6" s="208" t="s">
        <v>154</v>
      </c>
      <c r="C6" s="208" t="s">
        <v>155</v>
      </c>
      <c r="D6" s="207" t="s">
        <v>156</v>
      </c>
      <c r="E6" s="206" t="s">
        <v>157</v>
      </c>
      <c r="F6" s="205" t="s">
        <v>158</v>
      </c>
      <c r="G6" s="206" t="s">
        <v>29</v>
      </c>
      <c r="H6" s="209" t="s">
        <v>30</v>
      </c>
      <c r="I6" s="209" t="s">
        <v>159</v>
      </c>
      <c r="J6" s="209" t="s">
        <v>31</v>
      </c>
      <c r="K6" s="209" t="s">
        <v>160</v>
      </c>
      <c r="L6" s="209" t="s">
        <v>161</v>
      </c>
      <c r="M6" s="209" t="s">
        <v>162</v>
      </c>
      <c r="N6" s="209" t="s">
        <v>163</v>
      </c>
      <c r="O6" s="209" t="s">
        <v>164</v>
      </c>
      <c r="P6" s="209" t="s">
        <v>165</v>
      </c>
      <c r="Q6" s="209" t="s">
        <v>166</v>
      </c>
      <c r="R6" s="209" t="s">
        <v>167</v>
      </c>
      <c r="S6" s="209" t="s">
        <v>168</v>
      </c>
      <c r="T6" s="209" t="s">
        <v>169</v>
      </c>
      <c r="U6" s="209" t="s">
        <v>170</v>
      </c>
      <c r="V6" s="209" t="s">
        <v>171</v>
      </c>
      <c r="W6" s="209" t="s">
        <v>172</v>
      </c>
      <c r="X6" s="209" t="s">
        <v>173</v>
      </c>
      <c r="Y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175</v>
      </c>
      <c r="B8" s="227" t="s">
        <v>103</v>
      </c>
      <c r="C8" s="250" t="s">
        <v>104</v>
      </c>
      <c r="D8" s="228"/>
      <c r="E8" s="229"/>
      <c r="F8" s="230"/>
      <c r="G8" s="230">
        <f>SUMIF(AG9:AG35,"&lt;&gt;NOR",G9:G35)</f>
        <v>0</v>
      </c>
      <c r="H8" s="230"/>
      <c r="I8" s="230">
        <f>SUM(I9:I35)</f>
        <v>0</v>
      </c>
      <c r="J8" s="230"/>
      <c r="K8" s="230">
        <f>SUM(K9:K35)</f>
        <v>0</v>
      </c>
      <c r="L8" s="230"/>
      <c r="M8" s="230">
        <f>SUM(M9:M35)</f>
        <v>0</v>
      </c>
      <c r="N8" s="229"/>
      <c r="O8" s="229">
        <f>SUM(O9:O35)</f>
        <v>0</v>
      </c>
      <c r="P8" s="229"/>
      <c r="Q8" s="229">
        <f>SUM(Q9:Q35)</f>
        <v>0</v>
      </c>
      <c r="R8" s="230"/>
      <c r="S8" s="230"/>
      <c r="T8" s="231"/>
      <c r="U8" s="225"/>
      <c r="V8" s="225">
        <f>SUM(V9:V35)</f>
        <v>11.44</v>
      </c>
      <c r="W8" s="225"/>
      <c r="X8" s="225"/>
      <c r="Y8" s="225"/>
      <c r="AG8" t="s">
        <v>176</v>
      </c>
    </row>
    <row r="9" spans="1:60" outlineLevel="1" x14ac:dyDescent="0.2">
      <c r="A9" s="240">
        <v>1</v>
      </c>
      <c r="B9" s="241" t="s">
        <v>630</v>
      </c>
      <c r="C9" s="251" t="s">
        <v>631</v>
      </c>
      <c r="D9" s="242" t="s">
        <v>249</v>
      </c>
      <c r="E9" s="243">
        <v>15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466</v>
      </c>
      <c r="T9" s="246" t="s">
        <v>318</v>
      </c>
      <c r="U9" s="221">
        <v>0</v>
      </c>
      <c r="V9" s="221">
        <f>ROUND(E9*U9,2)</f>
        <v>0</v>
      </c>
      <c r="W9" s="221"/>
      <c r="X9" s="221" t="s">
        <v>474</v>
      </c>
      <c r="Y9" s="221" t="s">
        <v>183</v>
      </c>
      <c r="Z9" s="210"/>
      <c r="AA9" s="210"/>
      <c r="AB9" s="210"/>
      <c r="AC9" s="210"/>
      <c r="AD9" s="210"/>
      <c r="AE9" s="210"/>
      <c r="AF9" s="210"/>
      <c r="AG9" s="210" t="s">
        <v>632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0">
        <v>2</v>
      </c>
      <c r="B10" s="241" t="s">
        <v>633</v>
      </c>
      <c r="C10" s="251" t="s">
        <v>634</v>
      </c>
      <c r="D10" s="242" t="s">
        <v>249</v>
      </c>
      <c r="E10" s="243">
        <v>1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5"/>
      <c r="S10" s="245" t="s">
        <v>466</v>
      </c>
      <c r="T10" s="246" t="s">
        <v>318</v>
      </c>
      <c r="U10" s="221">
        <v>0</v>
      </c>
      <c r="V10" s="221">
        <f>ROUND(E10*U10,2)</f>
        <v>0</v>
      </c>
      <c r="W10" s="221"/>
      <c r="X10" s="221" t="s">
        <v>474</v>
      </c>
      <c r="Y10" s="221" t="s">
        <v>183</v>
      </c>
      <c r="Z10" s="210"/>
      <c r="AA10" s="210"/>
      <c r="AB10" s="210"/>
      <c r="AC10" s="210"/>
      <c r="AD10" s="210"/>
      <c r="AE10" s="210"/>
      <c r="AF10" s="210"/>
      <c r="AG10" s="210" t="s">
        <v>632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0">
        <v>3</v>
      </c>
      <c r="B11" s="241" t="s">
        <v>635</v>
      </c>
      <c r="C11" s="251" t="s">
        <v>636</v>
      </c>
      <c r="D11" s="242" t="s">
        <v>249</v>
      </c>
      <c r="E11" s="243">
        <v>4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3">
        <v>0</v>
      </c>
      <c r="O11" s="243">
        <f>ROUND(E11*N11,2)</f>
        <v>0</v>
      </c>
      <c r="P11" s="243">
        <v>0</v>
      </c>
      <c r="Q11" s="243">
        <f>ROUND(E11*P11,2)</f>
        <v>0</v>
      </c>
      <c r="R11" s="245"/>
      <c r="S11" s="245" t="s">
        <v>466</v>
      </c>
      <c r="T11" s="246" t="s">
        <v>318</v>
      </c>
      <c r="U11" s="221">
        <v>0</v>
      </c>
      <c r="V11" s="221">
        <f>ROUND(E11*U11,2)</f>
        <v>0</v>
      </c>
      <c r="W11" s="221"/>
      <c r="X11" s="221" t="s">
        <v>474</v>
      </c>
      <c r="Y11" s="221" t="s">
        <v>183</v>
      </c>
      <c r="Z11" s="210"/>
      <c r="AA11" s="210"/>
      <c r="AB11" s="210"/>
      <c r="AC11" s="210"/>
      <c r="AD11" s="210"/>
      <c r="AE11" s="210"/>
      <c r="AF11" s="210"/>
      <c r="AG11" s="210" t="s">
        <v>632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0">
        <v>4</v>
      </c>
      <c r="B12" s="241" t="s">
        <v>637</v>
      </c>
      <c r="C12" s="251" t="s">
        <v>638</v>
      </c>
      <c r="D12" s="242" t="s">
        <v>249</v>
      </c>
      <c r="E12" s="243">
        <v>4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5">
        <f>G12*(1+L12/100)</f>
        <v>0</v>
      </c>
      <c r="N12" s="243">
        <v>0</v>
      </c>
      <c r="O12" s="243">
        <f>ROUND(E12*N12,2)</f>
        <v>0</v>
      </c>
      <c r="P12" s="243">
        <v>0</v>
      </c>
      <c r="Q12" s="243">
        <f>ROUND(E12*P12,2)</f>
        <v>0</v>
      </c>
      <c r="R12" s="245"/>
      <c r="S12" s="245" t="s">
        <v>181</v>
      </c>
      <c r="T12" s="246" t="s">
        <v>318</v>
      </c>
      <c r="U12" s="221">
        <v>0.32</v>
      </c>
      <c r="V12" s="221">
        <f>ROUND(E12*U12,2)</f>
        <v>1.28</v>
      </c>
      <c r="W12" s="221"/>
      <c r="X12" s="221" t="s">
        <v>182</v>
      </c>
      <c r="Y12" s="221" t="s">
        <v>183</v>
      </c>
      <c r="Z12" s="210"/>
      <c r="AA12" s="210"/>
      <c r="AB12" s="210"/>
      <c r="AC12" s="210"/>
      <c r="AD12" s="210"/>
      <c r="AE12" s="210"/>
      <c r="AF12" s="210"/>
      <c r="AG12" s="210" t="s">
        <v>639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0">
        <v>5</v>
      </c>
      <c r="B13" s="241" t="s">
        <v>640</v>
      </c>
      <c r="C13" s="251" t="s">
        <v>641</v>
      </c>
      <c r="D13" s="242" t="s">
        <v>249</v>
      </c>
      <c r="E13" s="243">
        <v>16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21</v>
      </c>
      <c r="M13" s="245">
        <f>G13*(1+L13/100)</f>
        <v>0</v>
      </c>
      <c r="N13" s="243">
        <v>0</v>
      </c>
      <c r="O13" s="243">
        <f>ROUND(E13*N13,2)</f>
        <v>0</v>
      </c>
      <c r="P13" s="243">
        <v>0</v>
      </c>
      <c r="Q13" s="243">
        <f>ROUND(E13*P13,2)</f>
        <v>0</v>
      </c>
      <c r="R13" s="245"/>
      <c r="S13" s="245" t="s">
        <v>466</v>
      </c>
      <c r="T13" s="246" t="s">
        <v>318</v>
      </c>
      <c r="U13" s="221">
        <v>0</v>
      </c>
      <c r="V13" s="221">
        <f>ROUND(E13*U13,2)</f>
        <v>0</v>
      </c>
      <c r="W13" s="221"/>
      <c r="X13" s="221" t="s">
        <v>474</v>
      </c>
      <c r="Y13" s="221" t="s">
        <v>183</v>
      </c>
      <c r="Z13" s="210"/>
      <c r="AA13" s="210"/>
      <c r="AB13" s="210"/>
      <c r="AC13" s="210"/>
      <c r="AD13" s="210"/>
      <c r="AE13" s="210"/>
      <c r="AF13" s="210"/>
      <c r="AG13" s="210" t="s">
        <v>632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0">
        <v>6</v>
      </c>
      <c r="B14" s="241" t="s">
        <v>642</v>
      </c>
      <c r="C14" s="251" t="s">
        <v>636</v>
      </c>
      <c r="D14" s="242" t="s">
        <v>249</v>
      </c>
      <c r="E14" s="243">
        <v>4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5"/>
      <c r="S14" s="245" t="s">
        <v>466</v>
      </c>
      <c r="T14" s="246" t="s">
        <v>318</v>
      </c>
      <c r="U14" s="221">
        <v>0</v>
      </c>
      <c r="V14" s="221">
        <f>ROUND(E14*U14,2)</f>
        <v>0</v>
      </c>
      <c r="W14" s="221"/>
      <c r="X14" s="221" t="s">
        <v>474</v>
      </c>
      <c r="Y14" s="221" t="s">
        <v>183</v>
      </c>
      <c r="Z14" s="210"/>
      <c r="AA14" s="210"/>
      <c r="AB14" s="210"/>
      <c r="AC14" s="210"/>
      <c r="AD14" s="210"/>
      <c r="AE14" s="210"/>
      <c r="AF14" s="210"/>
      <c r="AG14" s="210" t="s">
        <v>632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0">
        <v>7</v>
      </c>
      <c r="B15" s="241" t="s">
        <v>643</v>
      </c>
      <c r="C15" s="251" t="s">
        <v>644</v>
      </c>
      <c r="D15" s="242" t="s">
        <v>645</v>
      </c>
      <c r="E15" s="243">
        <v>5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21</v>
      </c>
      <c r="M15" s="245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5"/>
      <c r="S15" s="245" t="s">
        <v>181</v>
      </c>
      <c r="T15" s="246" t="s">
        <v>318</v>
      </c>
      <c r="U15" s="221">
        <v>0.157</v>
      </c>
      <c r="V15" s="221">
        <f>ROUND(E15*U15,2)</f>
        <v>0.79</v>
      </c>
      <c r="W15" s="221"/>
      <c r="X15" s="221" t="s">
        <v>182</v>
      </c>
      <c r="Y15" s="221" t="s">
        <v>183</v>
      </c>
      <c r="Z15" s="210"/>
      <c r="AA15" s="210"/>
      <c r="AB15" s="210"/>
      <c r="AC15" s="210"/>
      <c r="AD15" s="210"/>
      <c r="AE15" s="210"/>
      <c r="AF15" s="210"/>
      <c r="AG15" s="210" t="s">
        <v>639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0">
        <v>8</v>
      </c>
      <c r="B16" s="241" t="s">
        <v>646</v>
      </c>
      <c r="C16" s="251" t="s">
        <v>647</v>
      </c>
      <c r="D16" s="242" t="s">
        <v>645</v>
      </c>
      <c r="E16" s="243">
        <v>2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5"/>
      <c r="S16" s="245" t="s">
        <v>466</v>
      </c>
      <c r="T16" s="246" t="s">
        <v>318</v>
      </c>
      <c r="U16" s="221">
        <v>0</v>
      </c>
      <c r="V16" s="221">
        <f>ROUND(E16*U16,2)</f>
        <v>0</v>
      </c>
      <c r="W16" s="221"/>
      <c r="X16" s="221" t="s">
        <v>474</v>
      </c>
      <c r="Y16" s="221" t="s">
        <v>183</v>
      </c>
      <c r="Z16" s="210"/>
      <c r="AA16" s="210"/>
      <c r="AB16" s="210"/>
      <c r="AC16" s="210"/>
      <c r="AD16" s="210"/>
      <c r="AE16" s="210"/>
      <c r="AF16" s="210"/>
      <c r="AG16" s="210" t="s">
        <v>632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0">
        <v>9</v>
      </c>
      <c r="B17" s="241" t="s">
        <v>648</v>
      </c>
      <c r="C17" s="251" t="s">
        <v>649</v>
      </c>
      <c r="D17" s="242" t="s">
        <v>645</v>
      </c>
      <c r="E17" s="243">
        <v>4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21</v>
      </c>
      <c r="M17" s="245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5"/>
      <c r="S17" s="245" t="s">
        <v>466</v>
      </c>
      <c r="T17" s="246" t="s">
        <v>318</v>
      </c>
      <c r="U17" s="221">
        <v>0</v>
      </c>
      <c r="V17" s="221">
        <f>ROUND(E17*U17,2)</f>
        <v>0</v>
      </c>
      <c r="W17" s="221"/>
      <c r="X17" s="221" t="s">
        <v>474</v>
      </c>
      <c r="Y17" s="221" t="s">
        <v>183</v>
      </c>
      <c r="Z17" s="210"/>
      <c r="AA17" s="210"/>
      <c r="AB17" s="210"/>
      <c r="AC17" s="210"/>
      <c r="AD17" s="210"/>
      <c r="AE17" s="210"/>
      <c r="AF17" s="210"/>
      <c r="AG17" s="210" t="s">
        <v>632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0">
        <v>10</v>
      </c>
      <c r="B18" s="241" t="s">
        <v>650</v>
      </c>
      <c r="C18" s="251" t="s">
        <v>651</v>
      </c>
      <c r="D18" s="242" t="s">
        <v>249</v>
      </c>
      <c r="E18" s="243">
        <v>15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/>
      <c r="S18" s="245" t="s">
        <v>181</v>
      </c>
      <c r="T18" s="246" t="s">
        <v>318</v>
      </c>
      <c r="U18" s="221">
        <v>4.8000000000000001E-2</v>
      </c>
      <c r="V18" s="221">
        <f>ROUND(E18*U18,2)</f>
        <v>0.72</v>
      </c>
      <c r="W18" s="221"/>
      <c r="X18" s="221" t="s">
        <v>182</v>
      </c>
      <c r="Y18" s="221" t="s">
        <v>183</v>
      </c>
      <c r="Z18" s="210"/>
      <c r="AA18" s="210"/>
      <c r="AB18" s="210"/>
      <c r="AC18" s="210"/>
      <c r="AD18" s="210"/>
      <c r="AE18" s="210"/>
      <c r="AF18" s="210"/>
      <c r="AG18" s="210" t="s">
        <v>639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0">
        <v>11</v>
      </c>
      <c r="B19" s="241" t="s">
        <v>652</v>
      </c>
      <c r="C19" s="251" t="s">
        <v>653</v>
      </c>
      <c r="D19" s="242" t="s">
        <v>249</v>
      </c>
      <c r="E19" s="243">
        <v>29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5"/>
      <c r="S19" s="245" t="s">
        <v>466</v>
      </c>
      <c r="T19" s="246" t="s">
        <v>318</v>
      </c>
      <c r="U19" s="221">
        <v>0</v>
      </c>
      <c r="V19" s="221">
        <f>ROUND(E19*U19,2)</f>
        <v>0</v>
      </c>
      <c r="W19" s="221"/>
      <c r="X19" s="221" t="s">
        <v>474</v>
      </c>
      <c r="Y19" s="221" t="s">
        <v>183</v>
      </c>
      <c r="Z19" s="210"/>
      <c r="AA19" s="210"/>
      <c r="AB19" s="210"/>
      <c r="AC19" s="210"/>
      <c r="AD19" s="210"/>
      <c r="AE19" s="210"/>
      <c r="AF19" s="210"/>
      <c r="AG19" s="210" t="s">
        <v>632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0">
        <v>12</v>
      </c>
      <c r="B20" s="241" t="s">
        <v>654</v>
      </c>
      <c r="C20" s="251" t="s">
        <v>655</v>
      </c>
      <c r="D20" s="242" t="s">
        <v>645</v>
      </c>
      <c r="E20" s="243">
        <v>4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/>
      <c r="S20" s="245" t="s">
        <v>466</v>
      </c>
      <c r="T20" s="246" t="s">
        <v>318</v>
      </c>
      <c r="U20" s="221">
        <v>0</v>
      </c>
      <c r="V20" s="221">
        <f>ROUND(E20*U20,2)</f>
        <v>0</v>
      </c>
      <c r="W20" s="221"/>
      <c r="X20" s="221" t="s">
        <v>474</v>
      </c>
      <c r="Y20" s="221" t="s">
        <v>183</v>
      </c>
      <c r="Z20" s="210"/>
      <c r="AA20" s="210"/>
      <c r="AB20" s="210"/>
      <c r="AC20" s="210"/>
      <c r="AD20" s="210"/>
      <c r="AE20" s="210"/>
      <c r="AF20" s="210"/>
      <c r="AG20" s="210" t="s">
        <v>632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0">
        <v>13</v>
      </c>
      <c r="B21" s="241" t="s">
        <v>654</v>
      </c>
      <c r="C21" s="251" t="s">
        <v>656</v>
      </c>
      <c r="D21" s="242" t="s">
        <v>645</v>
      </c>
      <c r="E21" s="243">
        <v>4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21</v>
      </c>
      <c r="M21" s="245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5"/>
      <c r="S21" s="245" t="s">
        <v>466</v>
      </c>
      <c r="T21" s="246" t="s">
        <v>318</v>
      </c>
      <c r="U21" s="221">
        <v>0</v>
      </c>
      <c r="V21" s="221">
        <f>ROUND(E21*U21,2)</f>
        <v>0</v>
      </c>
      <c r="W21" s="221"/>
      <c r="X21" s="221" t="s">
        <v>657</v>
      </c>
      <c r="Y21" s="221" t="s">
        <v>183</v>
      </c>
      <c r="Z21" s="210"/>
      <c r="AA21" s="210"/>
      <c r="AB21" s="210"/>
      <c r="AC21" s="210"/>
      <c r="AD21" s="210"/>
      <c r="AE21" s="210"/>
      <c r="AF21" s="210"/>
      <c r="AG21" s="210" t="s">
        <v>658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40">
        <v>14</v>
      </c>
      <c r="B22" s="241" t="s">
        <v>654</v>
      </c>
      <c r="C22" s="251" t="s">
        <v>659</v>
      </c>
      <c r="D22" s="242" t="s">
        <v>645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5"/>
      <c r="S22" s="245" t="s">
        <v>466</v>
      </c>
      <c r="T22" s="246" t="s">
        <v>318</v>
      </c>
      <c r="U22" s="221">
        <v>0</v>
      </c>
      <c r="V22" s="221">
        <f>ROUND(E22*U22,2)</f>
        <v>0</v>
      </c>
      <c r="W22" s="221"/>
      <c r="X22" s="221" t="s">
        <v>657</v>
      </c>
      <c r="Y22" s="221" t="s">
        <v>183</v>
      </c>
      <c r="Z22" s="210"/>
      <c r="AA22" s="210"/>
      <c r="AB22" s="210"/>
      <c r="AC22" s="210"/>
      <c r="AD22" s="210"/>
      <c r="AE22" s="210"/>
      <c r="AF22" s="210"/>
      <c r="AG22" s="210" t="s">
        <v>658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0">
        <v>15</v>
      </c>
      <c r="B23" s="241" t="s">
        <v>654</v>
      </c>
      <c r="C23" s="251" t="s">
        <v>660</v>
      </c>
      <c r="D23" s="242" t="s">
        <v>645</v>
      </c>
      <c r="E23" s="243">
        <v>2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21</v>
      </c>
      <c r="M23" s="245">
        <f>G23*(1+L23/100)</f>
        <v>0</v>
      </c>
      <c r="N23" s="243">
        <v>0</v>
      </c>
      <c r="O23" s="243">
        <f>ROUND(E23*N23,2)</f>
        <v>0</v>
      </c>
      <c r="P23" s="243">
        <v>0</v>
      </c>
      <c r="Q23" s="243">
        <f>ROUND(E23*P23,2)</f>
        <v>0</v>
      </c>
      <c r="R23" s="245"/>
      <c r="S23" s="245" t="s">
        <v>466</v>
      </c>
      <c r="T23" s="246" t="s">
        <v>318</v>
      </c>
      <c r="U23" s="221">
        <v>0</v>
      </c>
      <c r="V23" s="221">
        <f>ROUND(E23*U23,2)</f>
        <v>0</v>
      </c>
      <c r="W23" s="221"/>
      <c r="X23" s="221" t="s">
        <v>657</v>
      </c>
      <c r="Y23" s="221" t="s">
        <v>183</v>
      </c>
      <c r="Z23" s="210"/>
      <c r="AA23" s="210"/>
      <c r="AB23" s="210"/>
      <c r="AC23" s="210"/>
      <c r="AD23" s="210"/>
      <c r="AE23" s="210"/>
      <c r="AF23" s="210"/>
      <c r="AG23" s="210" t="s">
        <v>658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40">
        <v>16</v>
      </c>
      <c r="B24" s="241" t="s">
        <v>654</v>
      </c>
      <c r="C24" s="251" t="s">
        <v>661</v>
      </c>
      <c r="D24" s="242" t="s">
        <v>645</v>
      </c>
      <c r="E24" s="243">
        <v>1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21</v>
      </c>
      <c r="M24" s="245">
        <f>G24*(1+L24/100)</f>
        <v>0</v>
      </c>
      <c r="N24" s="243">
        <v>0</v>
      </c>
      <c r="O24" s="243">
        <f>ROUND(E24*N24,2)</f>
        <v>0</v>
      </c>
      <c r="P24" s="243">
        <v>0</v>
      </c>
      <c r="Q24" s="243">
        <f>ROUND(E24*P24,2)</f>
        <v>0</v>
      </c>
      <c r="R24" s="245"/>
      <c r="S24" s="245" t="s">
        <v>466</v>
      </c>
      <c r="T24" s="246" t="s">
        <v>318</v>
      </c>
      <c r="U24" s="221">
        <v>0</v>
      </c>
      <c r="V24" s="221">
        <f>ROUND(E24*U24,2)</f>
        <v>0</v>
      </c>
      <c r="W24" s="221"/>
      <c r="X24" s="221" t="s">
        <v>657</v>
      </c>
      <c r="Y24" s="221" t="s">
        <v>183</v>
      </c>
      <c r="Z24" s="210"/>
      <c r="AA24" s="210"/>
      <c r="AB24" s="210"/>
      <c r="AC24" s="210"/>
      <c r="AD24" s="210"/>
      <c r="AE24" s="210"/>
      <c r="AF24" s="210"/>
      <c r="AG24" s="210" t="s">
        <v>658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0">
        <v>17</v>
      </c>
      <c r="B25" s="241" t="s">
        <v>654</v>
      </c>
      <c r="C25" s="251" t="s">
        <v>662</v>
      </c>
      <c r="D25" s="242" t="s">
        <v>645</v>
      </c>
      <c r="E25" s="243">
        <v>2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3">
        <v>0</v>
      </c>
      <c r="O25" s="243">
        <f>ROUND(E25*N25,2)</f>
        <v>0</v>
      </c>
      <c r="P25" s="243">
        <v>0</v>
      </c>
      <c r="Q25" s="243">
        <f>ROUND(E25*P25,2)</f>
        <v>0</v>
      </c>
      <c r="R25" s="245"/>
      <c r="S25" s="245" t="s">
        <v>466</v>
      </c>
      <c r="T25" s="246" t="s">
        <v>318</v>
      </c>
      <c r="U25" s="221">
        <v>0</v>
      </c>
      <c r="V25" s="221">
        <f>ROUND(E25*U25,2)</f>
        <v>0</v>
      </c>
      <c r="W25" s="221"/>
      <c r="X25" s="221" t="s">
        <v>657</v>
      </c>
      <c r="Y25" s="221" t="s">
        <v>183</v>
      </c>
      <c r="Z25" s="210"/>
      <c r="AA25" s="210"/>
      <c r="AB25" s="210"/>
      <c r="AC25" s="210"/>
      <c r="AD25" s="210"/>
      <c r="AE25" s="210"/>
      <c r="AF25" s="210"/>
      <c r="AG25" s="210" t="s">
        <v>658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0">
        <v>18</v>
      </c>
      <c r="B26" s="241" t="s">
        <v>654</v>
      </c>
      <c r="C26" s="251" t="s">
        <v>663</v>
      </c>
      <c r="D26" s="242" t="s">
        <v>645</v>
      </c>
      <c r="E26" s="243">
        <v>14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21</v>
      </c>
      <c r="M26" s="245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5"/>
      <c r="S26" s="245" t="s">
        <v>466</v>
      </c>
      <c r="T26" s="246" t="s">
        <v>318</v>
      </c>
      <c r="U26" s="221">
        <v>0</v>
      </c>
      <c r="V26" s="221">
        <f>ROUND(E26*U26,2)</f>
        <v>0</v>
      </c>
      <c r="W26" s="221"/>
      <c r="X26" s="221" t="s">
        <v>182</v>
      </c>
      <c r="Y26" s="221" t="s">
        <v>183</v>
      </c>
      <c r="Z26" s="210"/>
      <c r="AA26" s="210"/>
      <c r="AB26" s="210"/>
      <c r="AC26" s="210"/>
      <c r="AD26" s="210"/>
      <c r="AE26" s="210"/>
      <c r="AF26" s="210"/>
      <c r="AG26" s="210" t="s">
        <v>639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0">
        <v>19</v>
      </c>
      <c r="B27" s="241" t="s">
        <v>664</v>
      </c>
      <c r="C27" s="251" t="s">
        <v>665</v>
      </c>
      <c r="D27" s="242" t="s">
        <v>249</v>
      </c>
      <c r="E27" s="243">
        <v>6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5"/>
      <c r="S27" s="245" t="s">
        <v>181</v>
      </c>
      <c r="T27" s="246" t="s">
        <v>318</v>
      </c>
      <c r="U27" s="221">
        <v>8.3000000000000004E-2</v>
      </c>
      <c r="V27" s="221">
        <f>ROUND(E27*U27,2)</f>
        <v>0.5</v>
      </c>
      <c r="W27" s="221"/>
      <c r="X27" s="221" t="s">
        <v>182</v>
      </c>
      <c r="Y27" s="221" t="s">
        <v>183</v>
      </c>
      <c r="Z27" s="210"/>
      <c r="AA27" s="210"/>
      <c r="AB27" s="210"/>
      <c r="AC27" s="210"/>
      <c r="AD27" s="210"/>
      <c r="AE27" s="210"/>
      <c r="AF27" s="210"/>
      <c r="AG27" s="210" t="s">
        <v>639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0">
        <v>20</v>
      </c>
      <c r="B28" s="241" t="s">
        <v>666</v>
      </c>
      <c r="C28" s="251" t="s">
        <v>667</v>
      </c>
      <c r="D28" s="242" t="s">
        <v>645</v>
      </c>
      <c r="E28" s="243">
        <v>4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5"/>
      <c r="S28" s="245" t="s">
        <v>466</v>
      </c>
      <c r="T28" s="246" t="s">
        <v>318</v>
      </c>
      <c r="U28" s="221">
        <v>0</v>
      </c>
      <c r="V28" s="221">
        <f>ROUND(E28*U28,2)</f>
        <v>0</v>
      </c>
      <c r="W28" s="221"/>
      <c r="X28" s="221" t="s">
        <v>474</v>
      </c>
      <c r="Y28" s="221" t="s">
        <v>183</v>
      </c>
      <c r="Z28" s="210"/>
      <c r="AA28" s="210"/>
      <c r="AB28" s="210"/>
      <c r="AC28" s="210"/>
      <c r="AD28" s="210"/>
      <c r="AE28" s="210"/>
      <c r="AF28" s="210"/>
      <c r="AG28" s="210" t="s">
        <v>632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0">
        <v>21</v>
      </c>
      <c r="B29" s="241" t="s">
        <v>668</v>
      </c>
      <c r="C29" s="251" t="s">
        <v>669</v>
      </c>
      <c r="D29" s="242" t="s">
        <v>645</v>
      </c>
      <c r="E29" s="243">
        <v>4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21</v>
      </c>
      <c r="M29" s="245">
        <f>G29*(1+L29/100)</f>
        <v>0</v>
      </c>
      <c r="N29" s="243">
        <v>0</v>
      </c>
      <c r="O29" s="243">
        <f>ROUND(E29*N29,2)</f>
        <v>0</v>
      </c>
      <c r="P29" s="243">
        <v>0</v>
      </c>
      <c r="Q29" s="243">
        <f>ROUND(E29*P29,2)</f>
        <v>0</v>
      </c>
      <c r="R29" s="245"/>
      <c r="S29" s="245" t="s">
        <v>181</v>
      </c>
      <c r="T29" s="246" t="s">
        <v>318</v>
      </c>
      <c r="U29" s="221">
        <v>0.70899999999999996</v>
      </c>
      <c r="V29" s="221">
        <f>ROUND(E29*U29,2)</f>
        <v>2.84</v>
      </c>
      <c r="W29" s="221"/>
      <c r="X29" s="221" t="s">
        <v>182</v>
      </c>
      <c r="Y29" s="221" t="s">
        <v>183</v>
      </c>
      <c r="Z29" s="210"/>
      <c r="AA29" s="210"/>
      <c r="AB29" s="210"/>
      <c r="AC29" s="210"/>
      <c r="AD29" s="210"/>
      <c r="AE29" s="210"/>
      <c r="AF29" s="210"/>
      <c r="AG29" s="210" t="s">
        <v>639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0">
        <v>22</v>
      </c>
      <c r="B30" s="241" t="s">
        <v>670</v>
      </c>
      <c r="C30" s="251" t="s">
        <v>671</v>
      </c>
      <c r="D30" s="242" t="s">
        <v>249</v>
      </c>
      <c r="E30" s="243">
        <v>7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21</v>
      </c>
      <c r="M30" s="245">
        <f>G30*(1+L30/100)</f>
        <v>0</v>
      </c>
      <c r="N30" s="243">
        <v>0</v>
      </c>
      <c r="O30" s="243">
        <f>ROUND(E30*N30,2)</f>
        <v>0</v>
      </c>
      <c r="P30" s="243">
        <v>0</v>
      </c>
      <c r="Q30" s="243">
        <f>ROUND(E30*P30,2)</f>
        <v>0</v>
      </c>
      <c r="R30" s="245"/>
      <c r="S30" s="245" t="s">
        <v>181</v>
      </c>
      <c r="T30" s="246" t="s">
        <v>318</v>
      </c>
      <c r="U30" s="221">
        <v>0.22775999999999999</v>
      </c>
      <c r="V30" s="221">
        <f>ROUND(E30*U30,2)</f>
        <v>1.59</v>
      </c>
      <c r="W30" s="221"/>
      <c r="X30" s="221" t="s">
        <v>182</v>
      </c>
      <c r="Y30" s="221" t="s">
        <v>183</v>
      </c>
      <c r="Z30" s="210"/>
      <c r="AA30" s="210"/>
      <c r="AB30" s="210"/>
      <c r="AC30" s="210"/>
      <c r="AD30" s="210"/>
      <c r="AE30" s="210"/>
      <c r="AF30" s="210"/>
      <c r="AG30" s="210" t="s">
        <v>639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0">
        <v>23</v>
      </c>
      <c r="B31" s="241" t="s">
        <v>654</v>
      </c>
      <c r="C31" s="251" t="s">
        <v>672</v>
      </c>
      <c r="D31" s="242" t="s">
        <v>249</v>
      </c>
      <c r="E31" s="243">
        <v>7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3">
        <v>0</v>
      </c>
      <c r="O31" s="243">
        <f>ROUND(E31*N31,2)</f>
        <v>0</v>
      </c>
      <c r="P31" s="243">
        <v>0</v>
      </c>
      <c r="Q31" s="243">
        <f>ROUND(E31*P31,2)</f>
        <v>0</v>
      </c>
      <c r="R31" s="245"/>
      <c r="S31" s="245" t="s">
        <v>466</v>
      </c>
      <c r="T31" s="246" t="s">
        <v>318</v>
      </c>
      <c r="U31" s="221">
        <v>0</v>
      </c>
      <c r="V31" s="221">
        <f>ROUND(E31*U31,2)</f>
        <v>0</v>
      </c>
      <c r="W31" s="221"/>
      <c r="X31" s="221" t="s">
        <v>657</v>
      </c>
      <c r="Y31" s="221" t="s">
        <v>183</v>
      </c>
      <c r="Z31" s="210"/>
      <c r="AA31" s="210"/>
      <c r="AB31" s="210"/>
      <c r="AC31" s="210"/>
      <c r="AD31" s="210"/>
      <c r="AE31" s="210"/>
      <c r="AF31" s="210"/>
      <c r="AG31" s="210" t="s">
        <v>673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0">
        <v>24</v>
      </c>
      <c r="B32" s="241" t="s">
        <v>674</v>
      </c>
      <c r="C32" s="251" t="s">
        <v>675</v>
      </c>
      <c r="D32" s="242" t="s">
        <v>249</v>
      </c>
      <c r="E32" s="243">
        <v>7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21</v>
      </c>
      <c r="M32" s="245">
        <f>G32*(1+L32/100)</f>
        <v>0</v>
      </c>
      <c r="N32" s="243">
        <v>0</v>
      </c>
      <c r="O32" s="243">
        <f>ROUND(E32*N32,2)</f>
        <v>0</v>
      </c>
      <c r="P32" s="243">
        <v>0</v>
      </c>
      <c r="Q32" s="243">
        <f>ROUND(E32*P32,2)</f>
        <v>0</v>
      </c>
      <c r="R32" s="245"/>
      <c r="S32" s="245" t="s">
        <v>181</v>
      </c>
      <c r="T32" s="246" t="s">
        <v>318</v>
      </c>
      <c r="U32" s="221">
        <v>0.53180000000000005</v>
      </c>
      <c r="V32" s="221">
        <f>ROUND(E32*U32,2)</f>
        <v>3.72</v>
      </c>
      <c r="W32" s="221"/>
      <c r="X32" s="221" t="s">
        <v>182</v>
      </c>
      <c r="Y32" s="221" t="s">
        <v>183</v>
      </c>
      <c r="Z32" s="210"/>
      <c r="AA32" s="210"/>
      <c r="AB32" s="210"/>
      <c r="AC32" s="210"/>
      <c r="AD32" s="210"/>
      <c r="AE32" s="210"/>
      <c r="AF32" s="210"/>
      <c r="AG32" s="210" t="s">
        <v>639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0">
        <v>25</v>
      </c>
      <c r="B33" s="241" t="s">
        <v>654</v>
      </c>
      <c r="C33" s="251" t="s">
        <v>676</v>
      </c>
      <c r="D33" s="242" t="s">
        <v>677</v>
      </c>
      <c r="E33" s="243">
        <v>1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5"/>
      <c r="S33" s="245" t="s">
        <v>466</v>
      </c>
      <c r="T33" s="246" t="s">
        <v>318</v>
      </c>
      <c r="U33" s="221">
        <v>0</v>
      </c>
      <c r="V33" s="221">
        <f>ROUND(E33*U33,2)</f>
        <v>0</v>
      </c>
      <c r="W33" s="221"/>
      <c r="X33" s="221" t="s">
        <v>657</v>
      </c>
      <c r="Y33" s="221" t="s">
        <v>183</v>
      </c>
      <c r="Z33" s="210"/>
      <c r="AA33" s="210"/>
      <c r="AB33" s="210"/>
      <c r="AC33" s="210"/>
      <c r="AD33" s="210"/>
      <c r="AE33" s="210"/>
      <c r="AF33" s="210"/>
      <c r="AG33" s="210" t="s">
        <v>673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3">
        <v>26</v>
      </c>
      <c r="B34" s="234" t="s">
        <v>654</v>
      </c>
      <c r="C34" s="252" t="s">
        <v>678</v>
      </c>
      <c r="D34" s="235" t="s">
        <v>679</v>
      </c>
      <c r="E34" s="236">
        <v>32</v>
      </c>
      <c r="F34" s="237"/>
      <c r="G34" s="238">
        <f>ROUND(E34*F34,2)</f>
        <v>0</v>
      </c>
      <c r="H34" s="237"/>
      <c r="I34" s="238">
        <f>ROUND(E34*H34,2)</f>
        <v>0</v>
      </c>
      <c r="J34" s="237"/>
      <c r="K34" s="238">
        <f>ROUND(E34*J34,2)</f>
        <v>0</v>
      </c>
      <c r="L34" s="238">
        <v>21</v>
      </c>
      <c r="M34" s="238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8"/>
      <c r="S34" s="238" t="s">
        <v>466</v>
      </c>
      <c r="T34" s="239" t="s">
        <v>318</v>
      </c>
      <c r="U34" s="221">
        <v>0</v>
      </c>
      <c r="V34" s="221">
        <f>ROUND(E34*U34,2)</f>
        <v>0</v>
      </c>
      <c r="W34" s="221"/>
      <c r="X34" s="221" t="s">
        <v>657</v>
      </c>
      <c r="Y34" s="221" t="s">
        <v>183</v>
      </c>
      <c r="Z34" s="210"/>
      <c r="AA34" s="210"/>
      <c r="AB34" s="210"/>
      <c r="AC34" s="210"/>
      <c r="AD34" s="210"/>
      <c r="AE34" s="210"/>
      <c r="AF34" s="210"/>
      <c r="AG34" s="210" t="s">
        <v>673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>
        <v>27</v>
      </c>
      <c r="B35" s="218" t="s">
        <v>680</v>
      </c>
      <c r="C35" s="263" t="s">
        <v>681</v>
      </c>
      <c r="D35" s="219" t="s">
        <v>0</v>
      </c>
      <c r="E35" s="261"/>
      <c r="F35" s="222"/>
      <c r="G35" s="221">
        <f>ROUND(E35*F35,2)</f>
        <v>0</v>
      </c>
      <c r="H35" s="222"/>
      <c r="I35" s="221">
        <f>ROUND(E35*H35,2)</f>
        <v>0</v>
      </c>
      <c r="J35" s="222"/>
      <c r="K35" s="221">
        <f>ROUND(E35*J35,2)</f>
        <v>0</v>
      </c>
      <c r="L35" s="221">
        <v>21</v>
      </c>
      <c r="M35" s="221">
        <f>G35*(1+L35/100)</f>
        <v>0</v>
      </c>
      <c r="N35" s="220">
        <v>0</v>
      </c>
      <c r="O35" s="220">
        <f>ROUND(E35*N35,2)</f>
        <v>0</v>
      </c>
      <c r="P35" s="220">
        <v>0</v>
      </c>
      <c r="Q35" s="220">
        <f>ROUND(E35*P35,2)</f>
        <v>0</v>
      </c>
      <c r="R35" s="221"/>
      <c r="S35" s="221" t="s">
        <v>181</v>
      </c>
      <c r="T35" s="221" t="s">
        <v>318</v>
      </c>
      <c r="U35" s="221">
        <v>0</v>
      </c>
      <c r="V35" s="221">
        <f>ROUND(E35*U35,2)</f>
        <v>0</v>
      </c>
      <c r="W35" s="221"/>
      <c r="X35" s="221" t="s">
        <v>283</v>
      </c>
      <c r="Y35" s="221" t="s">
        <v>183</v>
      </c>
      <c r="Z35" s="210"/>
      <c r="AA35" s="210"/>
      <c r="AB35" s="210"/>
      <c r="AC35" s="210"/>
      <c r="AD35" s="210"/>
      <c r="AE35" s="210"/>
      <c r="AF35" s="210"/>
      <c r="AG35" s="210" t="s">
        <v>284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26" t="s">
        <v>175</v>
      </c>
      <c r="B36" s="227" t="s">
        <v>105</v>
      </c>
      <c r="C36" s="250" t="s">
        <v>106</v>
      </c>
      <c r="D36" s="228"/>
      <c r="E36" s="229"/>
      <c r="F36" s="230"/>
      <c r="G36" s="230">
        <f>SUMIF(AG37:AG81,"&lt;&gt;NOR",G37:G81)</f>
        <v>0</v>
      </c>
      <c r="H36" s="230"/>
      <c r="I36" s="230">
        <f>SUM(I37:I81)</f>
        <v>0</v>
      </c>
      <c r="J36" s="230"/>
      <c r="K36" s="230">
        <f>SUM(K37:K81)</f>
        <v>0</v>
      </c>
      <c r="L36" s="230"/>
      <c r="M36" s="230">
        <f>SUM(M37:M81)</f>
        <v>0</v>
      </c>
      <c r="N36" s="229"/>
      <c r="O36" s="229">
        <f>SUM(O37:O81)</f>
        <v>0</v>
      </c>
      <c r="P36" s="229"/>
      <c r="Q36" s="229">
        <f>SUM(Q37:Q81)</f>
        <v>0</v>
      </c>
      <c r="R36" s="230"/>
      <c r="S36" s="230"/>
      <c r="T36" s="231"/>
      <c r="U36" s="225"/>
      <c r="V36" s="225">
        <f>SUM(V37:V81)</f>
        <v>37.979999999999997</v>
      </c>
      <c r="W36" s="225"/>
      <c r="X36" s="225"/>
      <c r="Y36" s="225"/>
      <c r="AG36" t="s">
        <v>176</v>
      </c>
    </row>
    <row r="37" spans="1:60" ht="22.5" outlineLevel="1" x14ac:dyDescent="0.2">
      <c r="A37" s="240">
        <v>28</v>
      </c>
      <c r="B37" s="241" t="s">
        <v>682</v>
      </c>
      <c r="C37" s="251" t="s">
        <v>683</v>
      </c>
      <c r="D37" s="242" t="s">
        <v>249</v>
      </c>
      <c r="E37" s="243">
        <v>19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21</v>
      </c>
      <c r="M37" s="245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5"/>
      <c r="S37" s="245" t="s">
        <v>181</v>
      </c>
      <c r="T37" s="246" t="s">
        <v>318</v>
      </c>
      <c r="U37" s="221">
        <v>0.52200000000000002</v>
      </c>
      <c r="V37" s="221">
        <f>ROUND(E37*U37,2)</f>
        <v>9.92</v>
      </c>
      <c r="W37" s="221"/>
      <c r="X37" s="221" t="s">
        <v>182</v>
      </c>
      <c r="Y37" s="221" t="s">
        <v>183</v>
      </c>
      <c r="Z37" s="210"/>
      <c r="AA37" s="210"/>
      <c r="AB37" s="210"/>
      <c r="AC37" s="210"/>
      <c r="AD37" s="210"/>
      <c r="AE37" s="210"/>
      <c r="AF37" s="210"/>
      <c r="AG37" s="210" t="s">
        <v>639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0">
        <v>29</v>
      </c>
      <c r="B38" s="241" t="s">
        <v>684</v>
      </c>
      <c r="C38" s="251" t="s">
        <v>685</v>
      </c>
      <c r="D38" s="242" t="s">
        <v>249</v>
      </c>
      <c r="E38" s="243">
        <v>10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21</v>
      </c>
      <c r="M38" s="245">
        <f>G38*(1+L38/100)</f>
        <v>0</v>
      </c>
      <c r="N38" s="243">
        <v>0</v>
      </c>
      <c r="O38" s="243">
        <f>ROUND(E38*N38,2)</f>
        <v>0</v>
      </c>
      <c r="P38" s="243">
        <v>0</v>
      </c>
      <c r="Q38" s="243">
        <f>ROUND(E38*P38,2)</f>
        <v>0</v>
      </c>
      <c r="R38" s="245"/>
      <c r="S38" s="245" t="s">
        <v>466</v>
      </c>
      <c r="T38" s="246" t="s">
        <v>318</v>
      </c>
      <c r="U38" s="221">
        <v>0</v>
      </c>
      <c r="V38" s="221">
        <f>ROUND(E38*U38,2)</f>
        <v>0</v>
      </c>
      <c r="W38" s="221"/>
      <c r="X38" s="221" t="s">
        <v>474</v>
      </c>
      <c r="Y38" s="221" t="s">
        <v>183</v>
      </c>
      <c r="Z38" s="210"/>
      <c r="AA38" s="210"/>
      <c r="AB38" s="210"/>
      <c r="AC38" s="210"/>
      <c r="AD38" s="210"/>
      <c r="AE38" s="210"/>
      <c r="AF38" s="210"/>
      <c r="AG38" s="210" t="s">
        <v>632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0">
        <v>30</v>
      </c>
      <c r="B39" s="241" t="s">
        <v>686</v>
      </c>
      <c r="C39" s="251" t="s">
        <v>687</v>
      </c>
      <c r="D39" s="242" t="s">
        <v>249</v>
      </c>
      <c r="E39" s="243">
        <v>17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21</v>
      </c>
      <c r="M39" s="245">
        <f>G39*(1+L39/100)</f>
        <v>0</v>
      </c>
      <c r="N39" s="243">
        <v>0</v>
      </c>
      <c r="O39" s="243">
        <f>ROUND(E39*N39,2)</f>
        <v>0</v>
      </c>
      <c r="P39" s="243">
        <v>0</v>
      </c>
      <c r="Q39" s="243">
        <f>ROUND(E39*P39,2)</f>
        <v>0</v>
      </c>
      <c r="R39" s="245"/>
      <c r="S39" s="245" t="s">
        <v>466</v>
      </c>
      <c r="T39" s="246" t="s">
        <v>318</v>
      </c>
      <c r="U39" s="221">
        <v>0</v>
      </c>
      <c r="V39" s="221">
        <f>ROUND(E39*U39,2)</f>
        <v>0</v>
      </c>
      <c r="W39" s="221"/>
      <c r="X39" s="221" t="s">
        <v>474</v>
      </c>
      <c r="Y39" s="221" t="s">
        <v>183</v>
      </c>
      <c r="Z39" s="210"/>
      <c r="AA39" s="210"/>
      <c r="AB39" s="210"/>
      <c r="AC39" s="210"/>
      <c r="AD39" s="210"/>
      <c r="AE39" s="210"/>
      <c r="AF39" s="210"/>
      <c r="AG39" s="210" t="s">
        <v>632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0">
        <v>31</v>
      </c>
      <c r="B40" s="241" t="s">
        <v>688</v>
      </c>
      <c r="C40" s="251" t="s">
        <v>689</v>
      </c>
      <c r="D40" s="242" t="s">
        <v>249</v>
      </c>
      <c r="E40" s="243">
        <v>17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21</v>
      </c>
      <c r="M40" s="245">
        <f>G40*(1+L40/100)</f>
        <v>0</v>
      </c>
      <c r="N40" s="243">
        <v>0</v>
      </c>
      <c r="O40" s="243">
        <f>ROUND(E40*N40,2)</f>
        <v>0</v>
      </c>
      <c r="P40" s="243">
        <v>0</v>
      </c>
      <c r="Q40" s="243">
        <f>ROUND(E40*P40,2)</f>
        <v>0</v>
      </c>
      <c r="R40" s="245"/>
      <c r="S40" s="245" t="s">
        <v>181</v>
      </c>
      <c r="T40" s="246" t="s">
        <v>318</v>
      </c>
      <c r="U40" s="221">
        <v>0.52200000000000002</v>
      </c>
      <c r="V40" s="221">
        <f>ROUND(E40*U40,2)</f>
        <v>8.8699999999999992</v>
      </c>
      <c r="W40" s="221"/>
      <c r="X40" s="221" t="s">
        <v>182</v>
      </c>
      <c r="Y40" s="221" t="s">
        <v>183</v>
      </c>
      <c r="Z40" s="210"/>
      <c r="AA40" s="210"/>
      <c r="AB40" s="210"/>
      <c r="AC40" s="210"/>
      <c r="AD40" s="210"/>
      <c r="AE40" s="210"/>
      <c r="AF40" s="210"/>
      <c r="AG40" s="210" t="s">
        <v>639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0">
        <v>32</v>
      </c>
      <c r="B41" s="241" t="s">
        <v>690</v>
      </c>
      <c r="C41" s="251" t="s">
        <v>685</v>
      </c>
      <c r="D41" s="242" t="s">
        <v>249</v>
      </c>
      <c r="E41" s="243">
        <v>9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21</v>
      </c>
      <c r="M41" s="245">
        <f>G41*(1+L41/100)</f>
        <v>0</v>
      </c>
      <c r="N41" s="243">
        <v>0</v>
      </c>
      <c r="O41" s="243">
        <f>ROUND(E41*N41,2)</f>
        <v>0</v>
      </c>
      <c r="P41" s="243">
        <v>0</v>
      </c>
      <c r="Q41" s="243">
        <f>ROUND(E41*P41,2)</f>
        <v>0</v>
      </c>
      <c r="R41" s="245"/>
      <c r="S41" s="245" t="s">
        <v>466</v>
      </c>
      <c r="T41" s="246" t="s">
        <v>318</v>
      </c>
      <c r="U41" s="221">
        <v>0</v>
      </c>
      <c r="V41" s="221">
        <f>ROUND(E41*U41,2)</f>
        <v>0</v>
      </c>
      <c r="W41" s="221"/>
      <c r="X41" s="221" t="s">
        <v>474</v>
      </c>
      <c r="Y41" s="221" t="s">
        <v>183</v>
      </c>
      <c r="Z41" s="210"/>
      <c r="AA41" s="210"/>
      <c r="AB41" s="210"/>
      <c r="AC41" s="210"/>
      <c r="AD41" s="210"/>
      <c r="AE41" s="210"/>
      <c r="AF41" s="210"/>
      <c r="AG41" s="210" t="s">
        <v>632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0">
        <v>33</v>
      </c>
      <c r="B42" s="241" t="s">
        <v>691</v>
      </c>
      <c r="C42" s="251" t="s">
        <v>687</v>
      </c>
      <c r="D42" s="242" t="s">
        <v>249</v>
      </c>
      <c r="E42" s="243">
        <v>17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21</v>
      </c>
      <c r="M42" s="245">
        <f>G42*(1+L42/100)</f>
        <v>0</v>
      </c>
      <c r="N42" s="243">
        <v>0</v>
      </c>
      <c r="O42" s="243">
        <f>ROUND(E42*N42,2)</f>
        <v>0</v>
      </c>
      <c r="P42" s="243">
        <v>0</v>
      </c>
      <c r="Q42" s="243">
        <f>ROUND(E42*P42,2)</f>
        <v>0</v>
      </c>
      <c r="R42" s="245"/>
      <c r="S42" s="245" t="s">
        <v>466</v>
      </c>
      <c r="T42" s="246" t="s">
        <v>318</v>
      </c>
      <c r="U42" s="221">
        <v>0</v>
      </c>
      <c r="V42" s="221">
        <f>ROUND(E42*U42,2)</f>
        <v>0</v>
      </c>
      <c r="W42" s="221"/>
      <c r="X42" s="221" t="s">
        <v>474</v>
      </c>
      <c r="Y42" s="221" t="s">
        <v>183</v>
      </c>
      <c r="Z42" s="210"/>
      <c r="AA42" s="210"/>
      <c r="AB42" s="210"/>
      <c r="AC42" s="210"/>
      <c r="AD42" s="210"/>
      <c r="AE42" s="210"/>
      <c r="AF42" s="210"/>
      <c r="AG42" s="210" t="s">
        <v>632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0">
        <v>34</v>
      </c>
      <c r="B43" s="241" t="s">
        <v>692</v>
      </c>
      <c r="C43" s="251" t="s">
        <v>693</v>
      </c>
      <c r="D43" s="242" t="s">
        <v>249</v>
      </c>
      <c r="E43" s="243">
        <v>2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21</v>
      </c>
      <c r="M43" s="245">
        <f>G43*(1+L43/100)</f>
        <v>0</v>
      </c>
      <c r="N43" s="243">
        <v>0</v>
      </c>
      <c r="O43" s="243">
        <f>ROUND(E43*N43,2)</f>
        <v>0</v>
      </c>
      <c r="P43" s="243">
        <v>0</v>
      </c>
      <c r="Q43" s="243">
        <f>ROUND(E43*P43,2)</f>
        <v>0</v>
      </c>
      <c r="R43" s="245"/>
      <c r="S43" s="245" t="s">
        <v>181</v>
      </c>
      <c r="T43" s="246" t="s">
        <v>318</v>
      </c>
      <c r="U43" s="221">
        <v>0.91800000000000004</v>
      </c>
      <c r="V43" s="221">
        <f>ROUND(E43*U43,2)</f>
        <v>1.84</v>
      </c>
      <c r="W43" s="221"/>
      <c r="X43" s="221" t="s">
        <v>182</v>
      </c>
      <c r="Y43" s="221" t="s">
        <v>183</v>
      </c>
      <c r="Z43" s="210"/>
      <c r="AA43" s="210"/>
      <c r="AB43" s="210"/>
      <c r="AC43" s="210"/>
      <c r="AD43" s="210"/>
      <c r="AE43" s="210"/>
      <c r="AF43" s="210"/>
      <c r="AG43" s="210" t="s">
        <v>639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0">
        <v>35</v>
      </c>
      <c r="B44" s="241" t="s">
        <v>694</v>
      </c>
      <c r="C44" s="251" t="s">
        <v>641</v>
      </c>
      <c r="D44" s="242" t="s">
        <v>249</v>
      </c>
      <c r="E44" s="243">
        <v>1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21</v>
      </c>
      <c r="M44" s="245">
        <f>G44*(1+L44/100)</f>
        <v>0</v>
      </c>
      <c r="N44" s="243">
        <v>0</v>
      </c>
      <c r="O44" s="243">
        <f>ROUND(E44*N44,2)</f>
        <v>0</v>
      </c>
      <c r="P44" s="243">
        <v>0</v>
      </c>
      <c r="Q44" s="243">
        <f>ROUND(E44*P44,2)</f>
        <v>0</v>
      </c>
      <c r="R44" s="245"/>
      <c r="S44" s="245" t="s">
        <v>466</v>
      </c>
      <c r="T44" s="246" t="s">
        <v>318</v>
      </c>
      <c r="U44" s="221">
        <v>0</v>
      </c>
      <c r="V44" s="221">
        <f>ROUND(E44*U44,2)</f>
        <v>0</v>
      </c>
      <c r="W44" s="221"/>
      <c r="X44" s="221" t="s">
        <v>474</v>
      </c>
      <c r="Y44" s="221" t="s">
        <v>183</v>
      </c>
      <c r="Z44" s="210"/>
      <c r="AA44" s="210"/>
      <c r="AB44" s="210"/>
      <c r="AC44" s="210"/>
      <c r="AD44" s="210"/>
      <c r="AE44" s="210"/>
      <c r="AF44" s="210"/>
      <c r="AG44" s="210" t="s">
        <v>632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0">
        <v>36</v>
      </c>
      <c r="B45" s="241" t="s">
        <v>695</v>
      </c>
      <c r="C45" s="251" t="s">
        <v>696</v>
      </c>
      <c r="D45" s="242" t="s">
        <v>249</v>
      </c>
      <c r="E45" s="243">
        <v>6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21</v>
      </c>
      <c r="M45" s="245">
        <f>G45*(1+L45/100)</f>
        <v>0</v>
      </c>
      <c r="N45" s="243">
        <v>0</v>
      </c>
      <c r="O45" s="243">
        <f>ROUND(E45*N45,2)</f>
        <v>0</v>
      </c>
      <c r="P45" s="243">
        <v>0</v>
      </c>
      <c r="Q45" s="243">
        <f>ROUND(E45*P45,2)</f>
        <v>0</v>
      </c>
      <c r="R45" s="245"/>
      <c r="S45" s="245" t="s">
        <v>466</v>
      </c>
      <c r="T45" s="246" t="s">
        <v>318</v>
      </c>
      <c r="U45" s="221">
        <v>0</v>
      </c>
      <c r="V45" s="221">
        <f>ROUND(E45*U45,2)</f>
        <v>0</v>
      </c>
      <c r="W45" s="221"/>
      <c r="X45" s="221" t="s">
        <v>474</v>
      </c>
      <c r="Y45" s="221" t="s">
        <v>183</v>
      </c>
      <c r="Z45" s="210"/>
      <c r="AA45" s="210"/>
      <c r="AB45" s="210"/>
      <c r="AC45" s="210"/>
      <c r="AD45" s="210"/>
      <c r="AE45" s="210"/>
      <c r="AF45" s="210"/>
      <c r="AG45" s="210" t="s">
        <v>632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0">
        <v>37</v>
      </c>
      <c r="B46" s="241" t="s">
        <v>697</v>
      </c>
      <c r="C46" s="251" t="s">
        <v>698</v>
      </c>
      <c r="D46" s="242" t="s">
        <v>645</v>
      </c>
      <c r="E46" s="243">
        <v>21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21</v>
      </c>
      <c r="M46" s="245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5"/>
      <c r="S46" s="245" t="s">
        <v>466</v>
      </c>
      <c r="T46" s="246" t="s">
        <v>318</v>
      </c>
      <c r="U46" s="221">
        <v>0</v>
      </c>
      <c r="V46" s="221">
        <f>ROUND(E46*U46,2)</f>
        <v>0</v>
      </c>
      <c r="W46" s="221"/>
      <c r="X46" s="221" t="s">
        <v>474</v>
      </c>
      <c r="Y46" s="221" t="s">
        <v>183</v>
      </c>
      <c r="Z46" s="210"/>
      <c r="AA46" s="210"/>
      <c r="AB46" s="210"/>
      <c r="AC46" s="210"/>
      <c r="AD46" s="210"/>
      <c r="AE46" s="210"/>
      <c r="AF46" s="210"/>
      <c r="AG46" s="210" t="s">
        <v>632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0">
        <v>38</v>
      </c>
      <c r="B47" s="241" t="s">
        <v>699</v>
      </c>
      <c r="C47" s="251" t="s">
        <v>700</v>
      </c>
      <c r="D47" s="242" t="s">
        <v>645</v>
      </c>
      <c r="E47" s="243">
        <v>5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21</v>
      </c>
      <c r="M47" s="245">
        <f>G47*(1+L47/100)</f>
        <v>0</v>
      </c>
      <c r="N47" s="243">
        <v>0</v>
      </c>
      <c r="O47" s="243">
        <f>ROUND(E47*N47,2)</f>
        <v>0</v>
      </c>
      <c r="P47" s="243">
        <v>0</v>
      </c>
      <c r="Q47" s="243">
        <f>ROUND(E47*P47,2)</f>
        <v>0</v>
      </c>
      <c r="R47" s="245"/>
      <c r="S47" s="245" t="s">
        <v>181</v>
      </c>
      <c r="T47" s="246" t="s">
        <v>318</v>
      </c>
      <c r="U47" s="221">
        <v>0.27200000000000002</v>
      </c>
      <c r="V47" s="221">
        <f>ROUND(E47*U47,2)</f>
        <v>1.36</v>
      </c>
      <c r="W47" s="221"/>
      <c r="X47" s="221" t="s">
        <v>182</v>
      </c>
      <c r="Y47" s="221" t="s">
        <v>183</v>
      </c>
      <c r="Z47" s="210"/>
      <c r="AA47" s="210"/>
      <c r="AB47" s="210"/>
      <c r="AC47" s="210"/>
      <c r="AD47" s="210"/>
      <c r="AE47" s="210"/>
      <c r="AF47" s="210"/>
      <c r="AG47" s="210" t="s">
        <v>639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0">
        <v>39</v>
      </c>
      <c r="B48" s="241" t="s">
        <v>701</v>
      </c>
      <c r="C48" s="251" t="s">
        <v>702</v>
      </c>
      <c r="D48" s="242" t="s">
        <v>645</v>
      </c>
      <c r="E48" s="243">
        <v>8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21</v>
      </c>
      <c r="M48" s="245">
        <f>G48*(1+L48/100)</f>
        <v>0</v>
      </c>
      <c r="N48" s="243">
        <v>0</v>
      </c>
      <c r="O48" s="243">
        <f>ROUND(E48*N48,2)</f>
        <v>0</v>
      </c>
      <c r="P48" s="243">
        <v>0</v>
      </c>
      <c r="Q48" s="243">
        <f>ROUND(E48*P48,2)</f>
        <v>0</v>
      </c>
      <c r="R48" s="245"/>
      <c r="S48" s="245" t="s">
        <v>466</v>
      </c>
      <c r="T48" s="246" t="s">
        <v>318</v>
      </c>
      <c r="U48" s="221">
        <v>0</v>
      </c>
      <c r="V48" s="221">
        <f>ROUND(E48*U48,2)</f>
        <v>0</v>
      </c>
      <c r="W48" s="221"/>
      <c r="X48" s="221" t="s">
        <v>474</v>
      </c>
      <c r="Y48" s="221" t="s">
        <v>183</v>
      </c>
      <c r="Z48" s="210"/>
      <c r="AA48" s="210"/>
      <c r="AB48" s="210"/>
      <c r="AC48" s="210"/>
      <c r="AD48" s="210"/>
      <c r="AE48" s="210"/>
      <c r="AF48" s="210"/>
      <c r="AG48" s="210" t="s">
        <v>632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0">
        <v>40</v>
      </c>
      <c r="B49" s="241" t="s">
        <v>703</v>
      </c>
      <c r="C49" s="251" t="s">
        <v>704</v>
      </c>
      <c r="D49" s="242" t="s">
        <v>645</v>
      </c>
      <c r="E49" s="243">
        <v>3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21</v>
      </c>
      <c r="M49" s="245">
        <f>G49*(1+L49/100)</f>
        <v>0</v>
      </c>
      <c r="N49" s="243">
        <v>0</v>
      </c>
      <c r="O49" s="243">
        <f>ROUND(E49*N49,2)</f>
        <v>0</v>
      </c>
      <c r="P49" s="243">
        <v>0</v>
      </c>
      <c r="Q49" s="243">
        <f>ROUND(E49*P49,2)</f>
        <v>0</v>
      </c>
      <c r="R49" s="245"/>
      <c r="S49" s="245" t="s">
        <v>181</v>
      </c>
      <c r="T49" s="246" t="s">
        <v>318</v>
      </c>
      <c r="U49" s="221">
        <v>0.14499999999999999</v>
      </c>
      <c r="V49" s="221">
        <f>ROUND(E49*U49,2)</f>
        <v>0.44</v>
      </c>
      <c r="W49" s="221"/>
      <c r="X49" s="221" t="s">
        <v>182</v>
      </c>
      <c r="Y49" s="221" t="s">
        <v>183</v>
      </c>
      <c r="Z49" s="210"/>
      <c r="AA49" s="210"/>
      <c r="AB49" s="210"/>
      <c r="AC49" s="210"/>
      <c r="AD49" s="210"/>
      <c r="AE49" s="210"/>
      <c r="AF49" s="210"/>
      <c r="AG49" s="210" t="s">
        <v>639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0">
        <v>41</v>
      </c>
      <c r="B50" s="241" t="s">
        <v>654</v>
      </c>
      <c r="C50" s="251" t="s">
        <v>705</v>
      </c>
      <c r="D50" s="242" t="s">
        <v>645</v>
      </c>
      <c r="E50" s="243">
        <v>3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21</v>
      </c>
      <c r="M50" s="245">
        <f>G50*(1+L50/100)</f>
        <v>0</v>
      </c>
      <c r="N50" s="243">
        <v>0</v>
      </c>
      <c r="O50" s="243">
        <f>ROUND(E50*N50,2)</f>
        <v>0</v>
      </c>
      <c r="P50" s="243">
        <v>0</v>
      </c>
      <c r="Q50" s="243">
        <f>ROUND(E50*P50,2)</f>
        <v>0</v>
      </c>
      <c r="R50" s="245"/>
      <c r="S50" s="245" t="s">
        <v>466</v>
      </c>
      <c r="T50" s="246" t="s">
        <v>318</v>
      </c>
      <c r="U50" s="221">
        <v>0</v>
      </c>
      <c r="V50" s="221">
        <f>ROUND(E50*U50,2)</f>
        <v>0</v>
      </c>
      <c r="W50" s="221"/>
      <c r="X50" s="221" t="s">
        <v>657</v>
      </c>
      <c r="Y50" s="221" t="s">
        <v>183</v>
      </c>
      <c r="Z50" s="210"/>
      <c r="AA50" s="210"/>
      <c r="AB50" s="210"/>
      <c r="AC50" s="210"/>
      <c r="AD50" s="210"/>
      <c r="AE50" s="210"/>
      <c r="AF50" s="210"/>
      <c r="AG50" s="210" t="s">
        <v>658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0">
        <v>42</v>
      </c>
      <c r="B51" s="241" t="s">
        <v>706</v>
      </c>
      <c r="C51" s="251" t="s">
        <v>707</v>
      </c>
      <c r="D51" s="242" t="s">
        <v>645</v>
      </c>
      <c r="E51" s="243">
        <v>2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21</v>
      </c>
      <c r="M51" s="245">
        <f>G51*(1+L51/100)</f>
        <v>0</v>
      </c>
      <c r="N51" s="243">
        <v>0</v>
      </c>
      <c r="O51" s="243">
        <f>ROUND(E51*N51,2)</f>
        <v>0</v>
      </c>
      <c r="P51" s="243">
        <v>0</v>
      </c>
      <c r="Q51" s="243">
        <f>ROUND(E51*P51,2)</f>
        <v>0</v>
      </c>
      <c r="R51" s="245"/>
      <c r="S51" s="245" t="s">
        <v>181</v>
      </c>
      <c r="T51" s="246" t="s">
        <v>318</v>
      </c>
      <c r="U51" s="221">
        <v>0.20699999999999999</v>
      </c>
      <c r="V51" s="221">
        <f>ROUND(E51*U51,2)</f>
        <v>0.41</v>
      </c>
      <c r="W51" s="221"/>
      <c r="X51" s="221" t="s">
        <v>182</v>
      </c>
      <c r="Y51" s="221" t="s">
        <v>183</v>
      </c>
      <c r="Z51" s="210"/>
      <c r="AA51" s="210"/>
      <c r="AB51" s="210"/>
      <c r="AC51" s="210"/>
      <c r="AD51" s="210"/>
      <c r="AE51" s="210"/>
      <c r="AF51" s="210"/>
      <c r="AG51" s="210" t="s">
        <v>639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0">
        <v>43</v>
      </c>
      <c r="B52" s="241" t="s">
        <v>708</v>
      </c>
      <c r="C52" s="251" t="s">
        <v>685</v>
      </c>
      <c r="D52" s="242" t="s">
        <v>645</v>
      </c>
      <c r="E52" s="243">
        <v>2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21</v>
      </c>
      <c r="M52" s="245">
        <f>G52*(1+L52/100)</f>
        <v>0</v>
      </c>
      <c r="N52" s="243">
        <v>0</v>
      </c>
      <c r="O52" s="243">
        <f>ROUND(E52*N52,2)</f>
        <v>0</v>
      </c>
      <c r="P52" s="243">
        <v>0</v>
      </c>
      <c r="Q52" s="243">
        <f>ROUND(E52*P52,2)</f>
        <v>0</v>
      </c>
      <c r="R52" s="245"/>
      <c r="S52" s="245" t="s">
        <v>466</v>
      </c>
      <c r="T52" s="246" t="s">
        <v>318</v>
      </c>
      <c r="U52" s="221">
        <v>0</v>
      </c>
      <c r="V52" s="221">
        <f>ROUND(E52*U52,2)</f>
        <v>0</v>
      </c>
      <c r="W52" s="221"/>
      <c r="X52" s="221" t="s">
        <v>474</v>
      </c>
      <c r="Y52" s="221" t="s">
        <v>183</v>
      </c>
      <c r="Z52" s="210"/>
      <c r="AA52" s="210"/>
      <c r="AB52" s="210"/>
      <c r="AC52" s="210"/>
      <c r="AD52" s="210"/>
      <c r="AE52" s="210"/>
      <c r="AF52" s="210"/>
      <c r="AG52" s="210" t="s">
        <v>632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0">
        <v>44</v>
      </c>
      <c r="B53" s="241" t="s">
        <v>709</v>
      </c>
      <c r="C53" s="251" t="s">
        <v>710</v>
      </c>
      <c r="D53" s="242" t="s">
        <v>645</v>
      </c>
      <c r="E53" s="243">
        <v>1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21</v>
      </c>
      <c r="M53" s="245">
        <f>G53*(1+L53/100)</f>
        <v>0</v>
      </c>
      <c r="N53" s="243">
        <v>0</v>
      </c>
      <c r="O53" s="243">
        <f>ROUND(E53*N53,2)</f>
        <v>0</v>
      </c>
      <c r="P53" s="243">
        <v>0</v>
      </c>
      <c r="Q53" s="243">
        <f>ROUND(E53*P53,2)</f>
        <v>0</v>
      </c>
      <c r="R53" s="245"/>
      <c r="S53" s="245" t="s">
        <v>466</v>
      </c>
      <c r="T53" s="246" t="s">
        <v>318</v>
      </c>
      <c r="U53" s="221">
        <v>0</v>
      </c>
      <c r="V53" s="221">
        <f>ROUND(E53*U53,2)</f>
        <v>0</v>
      </c>
      <c r="W53" s="221"/>
      <c r="X53" s="221" t="s">
        <v>474</v>
      </c>
      <c r="Y53" s="221" t="s">
        <v>183</v>
      </c>
      <c r="Z53" s="210"/>
      <c r="AA53" s="210"/>
      <c r="AB53" s="210"/>
      <c r="AC53" s="210"/>
      <c r="AD53" s="210"/>
      <c r="AE53" s="210"/>
      <c r="AF53" s="210"/>
      <c r="AG53" s="210" t="s">
        <v>632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0">
        <v>45</v>
      </c>
      <c r="B54" s="241" t="s">
        <v>711</v>
      </c>
      <c r="C54" s="251" t="s">
        <v>641</v>
      </c>
      <c r="D54" s="242" t="s">
        <v>645</v>
      </c>
      <c r="E54" s="243">
        <v>1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21</v>
      </c>
      <c r="M54" s="245">
        <f>G54*(1+L54/100)</f>
        <v>0</v>
      </c>
      <c r="N54" s="243">
        <v>0</v>
      </c>
      <c r="O54" s="243">
        <f>ROUND(E54*N54,2)</f>
        <v>0</v>
      </c>
      <c r="P54" s="243">
        <v>0</v>
      </c>
      <c r="Q54" s="243">
        <f>ROUND(E54*P54,2)</f>
        <v>0</v>
      </c>
      <c r="R54" s="245"/>
      <c r="S54" s="245" t="s">
        <v>466</v>
      </c>
      <c r="T54" s="246" t="s">
        <v>318</v>
      </c>
      <c r="U54" s="221">
        <v>0</v>
      </c>
      <c r="V54" s="221">
        <f>ROUND(E54*U54,2)</f>
        <v>0</v>
      </c>
      <c r="W54" s="221"/>
      <c r="X54" s="221" t="s">
        <v>474</v>
      </c>
      <c r="Y54" s="221" t="s">
        <v>183</v>
      </c>
      <c r="Z54" s="210"/>
      <c r="AA54" s="210"/>
      <c r="AB54" s="210"/>
      <c r="AC54" s="210"/>
      <c r="AD54" s="210"/>
      <c r="AE54" s="210"/>
      <c r="AF54" s="210"/>
      <c r="AG54" s="210" t="s">
        <v>632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0">
        <v>46</v>
      </c>
      <c r="B55" s="241" t="s">
        <v>712</v>
      </c>
      <c r="C55" s="251" t="s">
        <v>696</v>
      </c>
      <c r="D55" s="242" t="s">
        <v>645</v>
      </c>
      <c r="E55" s="243">
        <v>1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21</v>
      </c>
      <c r="M55" s="245">
        <f>G55*(1+L55/100)</f>
        <v>0</v>
      </c>
      <c r="N55" s="243">
        <v>0</v>
      </c>
      <c r="O55" s="243">
        <f>ROUND(E55*N55,2)</f>
        <v>0</v>
      </c>
      <c r="P55" s="243">
        <v>0</v>
      </c>
      <c r="Q55" s="243">
        <f>ROUND(E55*P55,2)</f>
        <v>0</v>
      </c>
      <c r="R55" s="245"/>
      <c r="S55" s="245" t="s">
        <v>466</v>
      </c>
      <c r="T55" s="246" t="s">
        <v>318</v>
      </c>
      <c r="U55" s="221">
        <v>0</v>
      </c>
      <c r="V55" s="221">
        <f>ROUND(E55*U55,2)</f>
        <v>0</v>
      </c>
      <c r="W55" s="221"/>
      <c r="X55" s="221" t="s">
        <v>474</v>
      </c>
      <c r="Y55" s="221" t="s">
        <v>183</v>
      </c>
      <c r="Z55" s="210"/>
      <c r="AA55" s="210"/>
      <c r="AB55" s="210"/>
      <c r="AC55" s="210"/>
      <c r="AD55" s="210"/>
      <c r="AE55" s="210"/>
      <c r="AF55" s="210"/>
      <c r="AG55" s="210" t="s">
        <v>632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0">
        <v>47</v>
      </c>
      <c r="B56" s="241" t="s">
        <v>654</v>
      </c>
      <c r="C56" s="251" t="s">
        <v>713</v>
      </c>
      <c r="D56" s="242" t="s">
        <v>645</v>
      </c>
      <c r="E56" s="243">
        <v>2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21</v>
      </c>
      <c r="M56" s="245">
        <f>G56*(1+L56/100)</f>
        <v>0</v>
      </c>
      <c r="N56" s="243">
        <v>0</v>
      </c>
      <c r="O56" s="243">
        <f>ROUND(E56*N56,2)</f>
        <v>0</v>
      </c>
      <c r="P56" s="243">
        <v>0</v>
      </c>
      <c r="Q56" s="243">
        <f>ROUND(E56*P56,2)</f>
        <v>0</v>
      </c>
      <c r="R56" s="245"/>
      <c r="S56" s="245" t="s">
        <v>466</v>
      </c>
      <c r="T56" s="246" t="s">
        <v>318</v>
      </c>
      <c r="U56" s="221">
        <v>0</v>
      </c>
      <c r="V56" s="221">
        <f>ROUND(E56*U56,2)</f>
        <v>0</v>
      </c>
      <c r="W56" s="221"/>
      <c r="X56" s="221" t="s">
        <v>657</v>
      </c>
      <c r="Y56" s="221" t="s">
        <v>183</v>
      </c>
      <c r="Z56" s="210"/>
      <c r="AA56" s="210"/>
      <c r="AB56" s="210"/>
      <c r="AC56" s="210"/>
      <c r="AD56" s="210"/>
      <c r="AE56" s="210"/>
      <c r="AF56" s="210"/>
      <c r="AG56" s="210" t="s">
        <v>658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0">
        <v>48</v>
      </c>
      <c r="B57" s="241" t="s">
        <v>654</v>
      </c>
      <c r="C57" s="251" t="s">
        <v>685</v>
      </c>
      <c r="D57" s="242" t="s">
        <v>645</v>
      </c>
      <c r="E57" s="243">
        <v>2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21</v>
      </c>
      <c r="M57" s="245">
        <f>G57*(1+L57/100)</f>
        <v>0</v>
      </c>
      <c r="N57" s="243">
        <v>0</v>
      </c>
      <c r="O57" s="243">
        <f>ROUND(E57*N57,2)</f>
        <v>0</v>
      </c>
      <c r="P57" s="243">
        <v>0</v>
      </c>
      <c r="Q57" s="243">
        <f>ROUND(E57*P57,2)</f>
        <v>0</v>
      </c>
      <c r="R57" s="245"/>
      <c r="S57" s="245" t="s">
        <v>466</v>
      </c>
      <c r="T57" s="246" t="s">
        <v>318</v>
      </c>
      <c r="U57" s="221">
        <v>0</v>
      </c>
      <c r="V57" s="221">
        <f>ROUND(E57*U57,2)</f>
        <v>0</v>
      </c>
      <c r="W57" s="221"/>
      <c r="X57" s="221" t="s">
        <v>657</v>
      </c>
      <c r="Y57" s="221" t="s">
        <v>183</v>
      </c>
      <c r="Z57" s="210"/>
      <c r="AA57" s="210"/>
      <c r="AB57" s="210"/>
      <c r="AC57" s="210"/>
      <c r="AD57" s="210"/>
      <c r="AE57" s="210"/>
      <c r="AF57" s="210"/>
      <c r="AG57" s="210" t="s">
        <v>658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0">
        <v>49</v>
      </c>
      <c r="B58" s="241" t="s">
        <v>654</v>
      </c>
      <c r="C58" s="251" t="s">
        <v>710</v>
      </c>
      <c r="D58" s="242" t="s">
        <v>645</v>
      </c>
      <c r="E58" s="243">
        <v>1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21</v>
      </c>
      <c r="M58" s="245">
        <f>G58*(1+L58/100)</f>
        <v>0</v>
      </c>
      <c r="N58" s="243">
        <v>0</v>
      </c>
      <c r="O58" s="243">
        <f>ROUND(E58*N58,2)</f>
        <v>0</v>
      </c>
      <c r="P58" s="243">
        <v>0</v>
      </c>
      <c r="Q58" s="243">
        <f>ROUND(E58*P58,2)</f>
        <v>0</v>
      </c>
      <c r="R58" s="245"/>
      <c r="S58" s="245" t="s">
        <v>466</v>
      </c>
      <c r="T58" s="246" t="s">
        <v>318</v>
      </c>
      <c r="U58" s="221">
        <v>0</v>
      </c>
      <c r="V58" s="221">
        <f>ROUND(E58*U58,2)</f>
        <v>0</v>
      </c>
      <c r="W58" s="221"/>
      <c r="X58" s="221" t="s">
        <v>657</v>
      </c>
      <c r="Y58" s="221" t="s">
        <v>183</v>
      </c>
      <c r="Z58" s="210"/>
      <c r="AA58" s="210"/>
      <c r="AB58" s="210"/>
      <c r="AC58" s="210"/>
      <c r="AD58" s="210"/>
      <c r="AE58" s="210"/>
      <c r="AF58" s="210"/>
      <c r="AG58" s="210" t="s">
        <v>658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0">
        <v>50</v>
      </c>
      <c r="B59" s="241" t="s">
        <v>654</v>
      </c>
      <c r="C59" s="251" t="s">
        <v>696</v>
      </c>
      <c r="D59" s="242" t="s">
        <v>645</v>
      </c>
      <c r="E59" s="243">
        <v>1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21</v>
      </c>
      <c r="M59" s="245">
        <f>G59*(1+L59/100)</f>
        <v>0</v>
      </c>
      <c r="N59" s="243">
        <v>0</v>
      </c>
      <c r="O59" s="243">
        <f>ROUND(E59*N59,2)</f>
        <v>0</v>
      </c>
      <c r="P59" s="243">
        <v>0</v>
      </c>
      <c r="Q59" s="243">
        <f>ROUND(E59*P59,2)</f>
        <v>0</v>
      </c>
      <c r="R59" s="245"/>
      <c r="S59" s="245" t="s">
        <v>466</v>
      </c>
      <c r="T59" s="246" t="s">
        <v>318</v>
      </c>
      <c r="U59" s="221">
        <v>0</v>
      </c>
      <c r="V59" s="221">
        <f>ROUND(E59*U59,2)</f>
        <v>0</v>
      </c>
      <c r="W59" s="221"/>
      <c r="X59" s="221" t="s">
        <v>657</v>
      </c>
      <c r="Y59" s="221" t="s">
        <v>183</v>
      </c>
      <c r="Z59" s="210"/>
      <c r="AA59" s="210"/>
      <c r="AB59" s="210"/>
      <c r="AC59" s="210"/>
      <c r="AD59" s="210"/>
      <c r="AE59" s="210"/>
      <c r="AF59" s="210"/>
      <c r="AG59" s="210" t="s">
        <v>658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0">
        <v>51</v>
      </c>
      <c r="B60" s="241" t="s">
        <v>654</v>
      </c>
      <c r="C60" s="251" t="s">
        <v>714</v>
      </c>
      <c r="D60" s="242" t="s">
        <v>645</v>
      </c>
      <c r="E60" s="243">
        <v>1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21</v>
      </c>
      <c r="M60" s="245">
        <f>G60*(1+L60/100)</f>
        <v>0</v>
      </c>
      <c r="N60" s="243">
        <v>0</v>
      </c>
      <c r="O60" s="243">
        <f>ROUND(E60*N60,2)</f>
        <v>0</v>
      </c>
      <c r="P60" s="243">
        <v>0</v>
      </c>
      <c r="Q60" s="243">
        <f>ROUND(E60*P60,2)</f>
        <v>0</v>
      </c>
      <c r="R60" s="245"/>
      <c r="S60" s="245" t="s">
        <v>466</v>
      </c>
      <c r="T60" s="246" t="s">
        <v>318</v>
      </c>
      <c r="U60" s="221">
        <v>0</v>
      </c>
      <c r="V60" s="221">
        <f>ROUND(E60*U60,2)</f>
        <v>0</v>
      </c>
      <c r="W60" s="221"/>
      <c r="X60" s="221" t="s">
        <v>657</v>
      </c>
      <c r="Y60" s="221" t="s">
        <v>183</v>
      </c>
      <c r="Z60" s="210"/>
      <c r="AA60" s="210"/>
      <c r="AB60" s="210"/>
      <c r="AC60" s="210"/>
      <c r="AD60" s="210"/>
      <c r="AE60" s="210"/>
      <c r="AF60" s="210"/>
      <c r="AG60" s="210" t="s">
        <v>658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0">
        <v>52</v>
      </c>
      <c r="B61" s="241" t="s">
        <v>715</v>
      </c>
      <c r="C61" s="251" t="s">
        <v>716</v>
      </c>
      <c r="D61" s="242" t="s">
        <v>249</v>
      </c>
      <c r="E61" s="243">
        <v>89</v>
      </c>
      <c r="F61" s="244"/>
      <c r="G61" s="245">
        <f>ROUND(E61*F61,2)</f>
        <v>0</v>
      </c>
      <c r="H61" s="244"/>
      <c r="I61" s="245">
        <f>ROUND(E61*H61,2)</f>
        <v>0</v>
      </c>
      <c r="J61" s="244"/>
      <c r="K61" s="245">
        <f>ROUND(E61*J61,2)</f>
        <v>0</v>
      </c>
      <c r="L61" s="245">
        <v>21</v>
      </c>
      <c r="M61" s="245">
        <f>G61*(1+L61/100)</f>
        <v>0</v>
      </c>
      <c r="N61" s="243">
        <v>0</v>
      </c>
      <c r="O61" s="243">
        <f>ROUND(E61*N61,2)</f>
        <v>0</v>
      </c>
      <c r="P61" s="243">
        <v>0</v>
      </c>
      <c r="Q61" s="243">
        <f>ROUND(E61*P61,2)</f>
        <v>0</v>
      </c>
      <c r="R61" s="245"/>
      <c r="S61" s="245" t="s">
        <v>181</v>
      </c>
      <c r="T61" s="246" t="s">
        <v>318</v>
      </c>
      <c r="U61" s="221">
        <v>6.7000000000000004E-2</v>
      </c>
      <c r="V61" s="221">
        <f>ROUND(E61*U61,2)</f>
        <v>5.96</v>
      </c>
      <c r="W61" s="221"/>
      <c r="X61" s="221" t="s">
        <v>182</v>
      </c>
      <c r="Y61" s="221" t="s">
        <v>183</v>
      </c>
      <c r="Z61" s="210"/>
      <c r="AA61" s="210"/>
      <c r="AB61" s="210"/>
      <c r="AC61" s="210"/>
      <c r="AD61" s="210"/>
      <c r="AE61" s="210"/>
      <c r="AF61" s="210"/>
      <c r="AG61" s="210" t="s">
        <v>639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0">
        <v>53</v>
      </c>
      <c r="B62" s="241" t="s">
        <v>717</v>
      </c>
      <c r="C62" s="251" t="s">
        <v>718</v>
      </c>
      <c r="D62" s="242" t="s">
        <v>249</v>
      </c>
      <c r="E62" s="243">
        <v>9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21</v>
      </c>
      <c r="M62" s="245">
        <f>G62*(1+L62/100)</f>
        <v>0</v>
      </c>
      <c r="N62" s="243">
        <v>0</v>
      </c>
      <c r="O62" s="243">
        <f>ROUND(E62*N62,2)</f>
        <v>0</v>
      </c>
      <c r="P62" s="243">
        <v>0</v>
      </c>
      <c r="Q62" s="243">
        <f>ROUND(E62*P62,2)</f>
        <v>0</v>
      </c>
      <c r="R62" s="245"/>
      <c r="S62" s="245" t="s">
        <v>466</v>
      </c>
      <c r="T62" s="246" t="s">
        <v>318</v>
      </c>
      <c r="U62" s="221">
        <v>0</v>
      </c>
      <c r="V62" s="221">
        <f>ROUND(E62*U62,2)</f>
        <v>0</v>
      </c>
      <c r="W62" s="221"/>
      <c r="X62" s="221" t="s">
        <v>474</v>
      </c>
      <c r="Y62" s="221" t="s">
        <v>183</v>
      </c>
      <c r="Z62" s="210"/>
      <c r="AA62" s="210"/>
      <c r="AB62" s="210"/>
      <c r="AC62" s="210"/>
      <c r="AD62" s="210"/>
      <c r="AE62" s="210"/>
      <c r="AF62" s="210"/>
      <c r="AG62" s="210" t="s">
        <v>632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0">
        <v>54</v>
      </c>
      <c r="B63" s="241" t="s">
        <v>719</v>
      </c>
      <c r="C63" s="251" t="s">
        <v>720</v>
      </c>
      <c r="D63" s="242" t="s">
        <v>249</v>
      </c>
      <c r="E63" s="243">
        <v>98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21</v>
      </c>
      <c r="M63" s="245">
        <f>G63*(1+L63/100)</f>
        <v>0</v>
      </c>
      <c r="N63" s="243">
        <v>0</v>
      </c>
      <c r="O63" s="243">
        <f>ROUND(E63*N63,2)</f>
        <v>0</v>
      </c>
      <c r="P63" s="243">
        <v>0</v>
      </c>
      <c r="Q63" s="243">
        <f>ROUND(E63*P63,2)</f>
        <v>0</v>
      </c>
      <c r="R63" s="245"/>
      <c r="S63" s="245" t="s">
        <v>181</v>
      </c>
      <c r="T63" s="246" t="s">
        <v>318</v>
      </c>
      <c r="U63" s="221">
        <v>6.2E-2</v>
      </c>
      <c r="V63" s="221">
        <f>ROUND(E63*U63,2)</f>
        <v>6.08</v>
      </c>
      <c r="W63" s="221"/>
      <c r="X63" s="221" t="s">
        <v>182</v>
      </c>
      <c r="Y63" s="221" t="s">
        <v>183</v>
      </c>
      <c r="Z63" s="210"/>
      <c r="AA63" s="210"/>
      <c r="AB63" s="210"/>
      <c r="AC63" s="210"/>
      <c r="AD63" s="210"/>
      <c r="AE63" s="210"/>
      <c r="AF63" s="210"/>
      <c r="AG63" s="210" t="s">
        <v>639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0">
        <v>55</v>
      </c>
      <c r="B64" s="241" t="s">
        <v>721</v>
      </c>
      <c r="C64" s="251" t="s">
        <v>722</v>
      </c>
      <c r="D64" s="242" t="s">
        <v>645</v>
      </c>
      <c r="E64" s="243">
        <v>1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21</v>
      </c>
      <c r="M64" s="245">
        <f>G64*(1+L64/100)</f>
        <v>0</v>
      </c>
      <c r="N64" s="243">
        <v>0</v>
      </c>
      <c r="O64" s="243">
        <f>ROUND(E64*N64,2)</f>
        <v>0</v>
      </c>
      <c r="P64" s="243">
        <v>0</v>
      </c>
      <c r="Q64" s="243">
        <f>ROUND(E64*P64,2)</f>
        <v>0</v>
      </c>
      <c r="R64" s="245"/>
      <c r="S64" s="245" t="s">
        <v>466</v>
      </c>
      <c r="T64" s="246" t="s">
        <v>318</v>
      </c>
      <c r="U64" s="221">
        <v>0</v>
      </c>
      <c r="V64" s="221">
        <f>ROUND(E64*U64,2)</f>
        <v>0</v>
      </c>
      <c r="W64" s="221"/>
      <c r="X64" s="221" t="s">
        <v>474</v>
      </c>
      <c r="Y64" s="221" t="s">
        <v>183</v>
      </c>
      <c r="Z64" s="210"/>
      <c r="AA64" s="210"/>
      <c r="AB64" s="210"/>
      <c r="AC64" s="210"/>
      <c r="AD64" s="210"/>
      <c r="AE64" s="210"/>
      <c r="AF64" s="210"/>
      <c r="AG64" s="210" t="s">
        <v>632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0">
        <v>56</v>
      </c>
      <c r="B65" s="241" t="s">
        <v>723</v>
      </c>
      <c r="C65" s="251" t="s">
        <v>724</v>
      </c>
      <c r="D65" s="242" t="s">
        <v>645</v>
      </c>
      <c r="E65" s="243">
        <v>1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21</v>
      </c>
      <c r="M65" s="245">
        <f>G65*(1+L65/100)</f>
        <v>0</v>
      </c>
      <c r="N65" s="243">
        <v>0</v>
      </c>
      <c r="O65" s="243">
        <f>ROUND(E65*N65,2)</f>
        <v>0</v>
      </c>
      <c r="P65" s="243">
        <v>0</v>
      </c>
      <c r="Q65" s="243">
        <f>ROUND(E65*P65,2)</f>
        <v>0</v>
      </c>
      <c r="R65" s="245"/>
      <c r="S65" s="245" t="s">
        <v>181</v>
      </c>
      <c r="T65" s="246" t="s">
        <v>318</v>
      </c>
      <c r="U65" s="221">
        <v>0.17499999999999999</v>
      </c>
      <c r="V65" s="221">
        <f>ROUND(E65*U65,2)</f>
        <v>0.18</v>
      </c>
      <c r="W65" s="221"/>
      <c r="X65" s="221" t="s">
        <v>182</v>
      </c>
      <c r="Y65" s="221" t="s">
        <v>183</v>
      </c>
      <c r="Z65" s="210"/>
      <c r="AA65" s="210"/>
      <c r="AB65" s="210"/>
      <c r="AC65" s="210"/>
      <c r="AD65" s="210"/>
      <c r="AE65" s="210"/>
      <c r="AF65" s="210"/>
      <c r="AG65" s="210" t="s">
        <v>639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0">
        <v>57</v>
      </c>
      <c r="B66" s="241" t="s">
        <v>654</v>
      </c>
      <c r="C66" s="251" t="s">
        <v>725</v>
      </c>
      <c r="D66" s="242" t="s">
        <v>645</v>
      </c>
      <c r="E66" s="243">
        <v>1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21</v>
      </c>
      <c r="M66" s="245">
        <f>G66*(1+L66/100)</f>
        <v>0</v>
      </c>
      <c r="N66" s="243">
        <v>0</v>
      </c>
      <c r="O66" s="243">
        <f>ROUND(E66*N66,2)</f>
        <v>0</v>
      </c>
      <c r="P66" s="243">
        <v>0</v>
      </c>
      <c r="Q66" s="243">
        <f>ROUND(E66*P66,2)</f>
        <v>0</v>
      </c>
      <c r="R66" s="245"/>
      <c r="S66" s="245" t="s">
        <v>466</v>
      </c>
      <c r="T66" s="246" t="s">
        <v>318</v>
      </c>
      <c r="U66" s="221">
        <v>0</v>
      </c>
      <c r="V66" s="221">
        <f>ROUND(E66*U66,2)</f>
        <v>0</v>
      </c>
      <c r="W66" s="221"/>
      <c r="X66" s="221" t="s">
        <v>657</v>
      </c>
      <c r="Y66" s="221" t="s">
        <v>183</v>
      </c>
      <c r="Z66" s="210"/>
      <c r="AA66" s="210"/>
      <c r="AB66" s="210"/>
      <c r="AC66" s="210"/>
      <c r="AD66" s="210"/>
      <c r="AE66" s="210"/>
      <c r="AF66" s="210"/>
      <c r="AG66" s="210" t="s">
        <v>658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0">
        <v>58</v>
      </c>
      <c r="B67" s="241" t="s">
        <v>726</v>
      </c>
      <c r="C67" s="251" t="s">
        <v>727</v>
      </c>
      <c r="D67" s="242" t="s">
        <v>645</v>
      </c>
      <c r="E67" s="243">
        <v>1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3">
        <v>0</v>
      </c>
      <c r="O67" s="243">
        <f>ROUND(E67*N67,2)</f>
        <v>0</v>
      </c>
      <c r="P67" s="243">
        <v>0</v>
      </c>
      <c r="Q67" s="243">
        <f>ROUND(E67*P67,2)</f>
        <v>0</v>
      </c>
      <c r="R67" s="245"/>
      <c r="S67" s="245" t="s">
        <v>181</v>
      </c>
      <c r="T67" s="246" t="s">
        <v>318</v>
      </c>
      <c r="U67" s="221">
        <v>0.433</v>
      </c>
      <c r="V67" s="221">
        <f>ROUND(E67*U67,2)</f>
        <v>0.43</v>
      </c>
      <c r="W67" s="221"/>
      <c r="X67" s="221" t="s">
        <v>182</v>
      </c>
      <c r="Y67" s="221" t="s">
        <v>183</v>
      </c>
      <c r="Z67" s="210"/>
      <c r="AA67" s="210"/>
      <c r="AB67" s="210"/>
      <c r="AC67" s="210"/>
      <c r="AD67" s="210"/>
      <c r="AE67" s="210"/>
      <c r="AF67" s="210"/>
      <c r="AG67" s="210" t="s">
        <v>639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0">
        <v>59</v>
      </c>
      <c r="B68" s="241" t="s">
        <v>654</v>
      </c>
      <c r="C68" s="251" t="s">
        <v>728</v>
      </c>
      <c r="D68" s="242" t="s">
        <v>645</v>
      </c>
      <c r="E68" s="243">
        <v>7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21</v>
      </c>
      <c r="M68" s="245">
        <f>G68*(1+L68/100)</f>
        <v>0</v>
      </c>
      <c r="N68" s="243">
        <v>0</v>
      </c>
      <c r="O68" s="243">
        <f>ROUND(E68*N68,2)</f>
        <v>0</v>
      </c>
      <c r="P68" s="243">
        <v>0</v>
      </c>
      <c r="Q68" s="243">
        <f>ROUND(E68*P68,2)</f>
        <v>0</v>
      </c>
      <c r="R68" s="245"/>
      <c r="S68" s="245" t="s">
        <v>466</v>
      </c>
      <c r="T68" s="246" t="s">
        <v>318</v>
      </c>
      <c r="U68" s="221">
        <v>0</v>
      </c>
      <c r="V68" s="221">
        <f>ROUND(E68*U68,2)</f>
        <v>0</v>
      </c>
      <c r="W68" s="221"/>
      <c r="X68" s="221" t="s">
        <v>657</v>
      </c>
      <c r="Y68" s="221" t="s">
        <v>183</v>
      </c>
      <c r="Z68" s="210"/>
      <c r="AA68" s="210"/>
      <c r="AB68" s="210"/>
      <c r="AC68" s="210"/>
      <c r="AD68" s="210"/>
      <c r="AE68" s="210"/>
      <c r="AF68" s="210"/>
      <c r="AG68" s="210" t="s">
        <v>658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0">
        <v>60</v>
      </c>
      <c r="B69" s="241" t="s">
        <v>729</v>
      </c>
      <c r="C69" s="251" t="s">
        <v>730</v>
      </c>
      <c r="D69" s="242" t="s">
        <v>645</v>
      </c>
      <c r="E69" s="243">
        <v>7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21</v>
      </c>
      <c r="M69" s="245">
        <f>G69*(1+L69/100)</f>
        <v>0</v>
      </c>
      <c r="N69" s="243">
        <v>0</v>
      </c>
      <c r="O69" s="243">
        <f>ROUND(E69*N69,2)</f>
        <v>0</v>
      </c>
      <c r="P69" s="243">
        <v>0</v>
      </c>
      <c r="Q69" s="243">
        <f>ROUND(E69*P69,2)</f>
        <v>0</v>
      </c>
      <c r="R69" s="245"/>
      <c r="S69" s="245" t="s">
        <v>181</v>
      </c>
      <c r="T69" s="246" t="s">
        <v>318</v>
      </c>
      <c r="U69" s="221">
        <v>0.114</v>
      </c>
      <c r="V69" s="221">
        <f>ROUND(E69*U69,2)</f>
        <v>0.8</v>
      </c>
      <c r="W69" s="221"/>
      <c r="X69" s="221" t="s">
        <v>182</v>
      </c>
      <c r="Y69" s="221" t="s">
        <v>183</v>
      </c>
      <c r="Z69" s="210"/>
      <c r="AA69" s="210"/>
      <c r="AB69" s="210"/>
      <c r="AC69" s="210"/>
      <c r="AD69" s="210"/>
      <c r="AE69" s="210"/>
      <c r="AF69" s="210"/>
      <c r="AG69" s="210" t="s">
        <v>639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0">
        <v>61</v>
      </c>
      <c r="B70" s="241" t="s">
        <v>731</v>
      </c>
      <c r="C70" s="251" t="s">
        <v>732</v>
      </c>
      <c r="D70" s="242" t="s">
        <v>645</v>
      </c>
      <c r="E70" s="243">
        <v>10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21</v>
      </c>
      <c r="M70" s="245">
        <f>G70*(1+L70/100)</f>
        <v>0</v>
      </c>
      <c r="N70" s="243">
        <v>0</v>
      </c>
      <c r="O70" s="243">
        <f>ROUND(E70*N70,2)</f>
        <v>0</v>
      </c>
      <c r="P70" s="243">
        <v>0</v>
      </c>
      <c r="Q70" s="243">
        <f>ROUND(E70*P70,2)</f>
        <v>0</v>
      </c>
      <c r="R70" s="245"/>
      <c r="S70" s="245" t="s">
        <v>466</v>
      </c>
      <c r="T70" s="246" t="s">
        <v>318</v>
      </c>
      <c r="U70" s="221">
        <v>0</v>
      </c>
      <c r="V70" s="221">
        <f>ROUND(E70*U70,2)</f>
        <v>0</v>
      </c>
      <c r="W70" s="221"/>
      <c r="X70" s="221" t="s">
        <v>474</v>
      </c>
      <c r="Y70" s="221" t="s">
        <v>183</v>
      </c>
      <c r="Z70" s="210"/>
      <c r="AA70" s="210"/>
      <c r="AB70" s="210"/>
      <c r="AC70" s="210"/>
      <c r="AD70" s="210"/>
      <c r="AE70" s="210"/>
      <c r="AF70" s="210"/>
      <c r="AG70" s="210" t="s">
        <v>632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0">
        <v>62</v>
      </c>
      <c r="B71" s="241" t="s">
        <v>733</v>
      </c>
      <c r="C71" s="251" t="s">
        <v>734</v>
      </c>
      <c r="D71" s="242" t="s">
        <v>645</v>
      </c>
      <c r="E71" s="243">
        <v>4</v>
      </c>
      <c r="F71" s="244"/>
      <c r="G71" s="245">
        <f>ROUND(E71*F71,2)</f>
        <v>0</v>
      </c>
      <c r="H71" s="244"/>
      <c r="I71" s="245">
        <f>ROUND(E71*H71,2)</f>
        <v>0</v>
      </c>
      <c r="J71" s="244"/>
      <c r="K71" s="245">
        <f>ROUND(E71*J71,2)</f>
        <v>0</v>
      </c>
      <c r="L71" s="245">
        <v>21</v>
      </c>
      <c r="M71" s="245">
        <f>G71*(1+L71/100)</f>
        <v>0</v>
      </c>
      <c r="N71" s="243">
        <v>0</v>
      </c>
      <c r="O71" s="243">
        <f>ROUND(E71*N71,2)</f>
        <v>0</v>
      </c>
      <c r="P71" s="243">
        <v>0</v>
      </c>
      <c r="Q71" s="243">
        <f>ROUND(E71*P71,2)</f>
        <v>0</v>
      </c>
      <c r="R71" s="245"/>
      <c r="S71" s="245" t="s">
        <v>466</v>
      </c>
      <c r="T71" s="246" t="s">
        <v>318</v>
      </c>
      <c r="U71" s="221">
        <v>0</v>
      </c>
      <c r="V71" s="221">
        <f>ROUND(E71*U71,2)</f>
        <v>0</v>
      </c>
      <c r="W71" s="221"/>
      <c r="X71" s="221" t="s">
        <v>474</v>
      </c>
      <c r="Y71" s="221" t="s">
        <v>183</v>
      </c>
      <c r="Z71" s="210"/>
      <c r="AA71" s="210"/>
      <c r="AB71" s="210"/>
      <c r="AC71" s="210"/>
      <c r="AD71" s="210"/>
      <c r="AE71" s="210"/>
      <c r="AF71" s="210"/>
      <c r="AG71" s="210" t="s">
        <v>632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0">
        <v>63</v>
      </c>
      <c r="B72" s="241" t="s">
        <v>735</v>
      </c>
      <c r="C72" s="251" t="s">
        <v>736</v>
      </c>
      <c r="D72" s="242" t="s">
        <v>645</v>
      </c>
      <c r="E72" s="243">
        <v>1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21</v>
      </c>
      <c r="M72" s="245">
        <f>G72*(1+L72/100)</f>
        <v>0</v>
      </c>
      <c r="N72" s="243">
        <v>0</v>
      </c>
      <c r="O72" s="243">
        <f>ROUND(E72*N72,2)</f>
        <v>0</v>
      </c>
      <c r="P72" s="243">
        <v>0</v>
      </c>
      <c r="Q72" s="243">
        <f>ROUND(E72*P72,2)</f>
        <v>0</v>
      </c>
      <c r="R72" s="245"/>
      <c r="S72" s="245" t="s">
        <v>466</v>
      </c>
      <c r="T72" s="246" t="s">
        <v>318</v>
      </c>
      <c r="U72" s="221">
        <v>0</v>
      </c>
      <c r="V72" s="221">
        <f>ROUND(E72*U72,2)</f>
        <v>0</v>
      </c>
      <c r="W72" s="221"/>
      <c r="X72" s="221" t="s">
        <v>474</v>
      </c>
      <c r="Y72" s="221" t="s">
        <v>183</v>
      </c>
      <c r="Z72" s="210"/>
      <c r="AA72" s="210"/>
      <c r="AB72" s="210"/>
      <c r="AC72" s="210"/>
      <c r="AD72" s="210"/>
      <c r="AE72" s="210"/>
      <c r="AF72" s="210"/>
      <c r="AG72" s="210" t="s">
        <v>632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0">
        <v>64</v>
      </c>
      <c r="B73" s="241" t="s">
        <v>737</v>
      </c>
      <c r="C73" s="251" t="s">
        <v>738</v>
      </c>
      <c r="D73" s="242" t="s">
        <v>645</v>
      </c>
      <c r="E73" s="243">
        <v>1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21</v>
      </c>
      <c r="M73" s="245">
        <f>G73*(1+L73/100)</f>
        <v>0</v>
      </c>
      <c r="N73" s="243">
        <v>0</v>
      </c>
      <c r="O73" s="243">
        <f>ROUND(E73*N73,2)</f>
        <v>0</v>
      </c>
      <c r="P73" s="243">
        <v>0</v>
      </c>
      <c r="Q73" s="243">
        <f>ROUND(E73*P73,2)</f>
        <v>0</v>
      </c>
      <c r="R73" s="245"/>
      <c r="S73" s="245" t="s">
        <v>466</v>
      </c>
      <c r="T73" s="246" t="s">
        <v>318</v>
      </c>
      <c r="U73" s="221">
        <v>0</v>
      </c>
      <c r="V73" s="221">
        <f>ROUND(E73*U73,2)</f>
        <v>0</v>
      </c>
      <c r="W73" s="221"/>
      <c r="X73" s="221" t="s">
        <v>474</v>
      </c>
      <c r="Y73" s="221" t="s">
        <v>183</v>
      </c>
      <c r="Z73" s="210"/>
      <c r="AA73" s="210"/>
      <c r="AB73" s="210"/>
      <c r="AC73" s="210"/>
      <c r="AD73" s="210"/>
      <c r="AE73" s="210"/>
      <c r="AF73" s="210"/>
      <c r="AG73" s="210" t="s">
        <v>632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0">
        <v>65</v>
      </c>
      <c r="B74" s="241" t="s">
        <v>654</v>
      </c>
      <c r="C74" s="251" t="s">
        <v>739</v>
      </c>
      <c r="D74" s="242" t="s">
        <v>677</v>
      </c>
      <c r="E74" s="243">
        <v>1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21</v>
      </c>
      <c r="M74" s="245">
        <f>G74*(1+L74/100)</f>
        <v>0</v>
      </c>
      <c r="N74" s="243">
        <v>0</v>
      </c>
      <c r="O74" s="243">
        <f>ROUND(E74*N74,2)</f>
        <v>0</v>
      </c>
      <c r="P74" s="243">
        <v>0</v>
      </c>
      <c r="Q74" s="243">
        <f>ROUND(E74*P74,2)</f>
        <v>0</v>
      </c>
      <c r="R74" s="245"/>
      <c r="S74" s="245" t="s">
        <v>466</v>
      </c>
      <c r="T74" s="246" t="s">
        <v>318</v>
      </c>
      <c r="U74" s="221">
        <v>0</v>
      </c>
      <c r="V74" s="221">
        <f>ROUND(E74*U74,2)</f>
        <v>0</v>
      </c>
      <c r="W74" s="221"/>
      <c r="X74" s="221" t="s">
        <v>657</v>
      </c>
      <c r="Y74" s="221" t="s">
        <v>183</v>
      </c>
      <c r="Z74" s="210"/>
      <c r="AA74" s="210"/>
      <c r="AB74" s="210"/>
      <c r="AC74" s="210"/>
      <c r="AD74" s="210"/>
      <c r="AE74" s="210"/>
      <c r="AF74" s="210"/>
      <c r="AG74" s="210" t="s">
        <v>673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0">
        <v>66</v>
      </c>
      <c r="B75" s="241" t="s">
        <v>740</v>
      </c>
      <c r="C75" s="251" t="s">
        <v>741</v>
      </c>
      <c r="D75" s="242" t="s">
        <v>645</v>
      </c>
      <c r="E75" s="243">
        <v>2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21</v>
      </c>
      <c r="M75" s="245">
        <f>G75*(1+L75/100)</f>
        <v>0</v>
      </c>
      <c r="N75" s="243">
        <v>0</v>
      </c>
      <c r="O75" s="243">
        <f>ROUND(E75*N75,2)</f>
        <v>0</v>
      </c>
      <c r="P75" s="243">
        <v>0</v>
      </c>
      <c r="Q75" s="243">
        <f>ROUND(E75*P75,2)</f>
        <v>0</v>
      </c>
      <c r="R75" s="245"/>
      <c r="S75" s="245" t="s">
        <v>181</v>
      </c>
      <c r="T75" s="246" t="s">
        <v>318</v>
      </c>
      <c r="U75" s="221">
        <v>0.26545000000000002</v>
      </c>
      <c r="V75" s="221">
        <f>ROUND(E75*U75,2)</f>
        <v>0.53</v>
      </c>
      <c r="W75" s="221"/>
      <c r="X75" s="221" t="s">
        <v>182</v>
      </c>
      <c r="Y75" s="221" t="s">
        <v>183</v>
      </c>
      <c r="Z75" s="210"/>
      <c r="AA75" s="210"/>
      <c r="AB75" s="210"/>
      <c r="AC75" s="210"/>
      <c r="AD75" s="210"/>
      <c r="AE75" s="210"/>
      <c r="AF75" s="210"/>
      <c r="AG75" s="210" t="s">
        <v>639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0">
        <v>67</v>
      </c>
      <c r="B76" s="241" t="s">
        <v>742</v>
      </c>
      <c r="C76" s="251" t="s">
        <v>743</v>
      </c>
      <c r="D76" s="242" t="s">
        <v>645</v>
      </c>
      <c r="E76" s="243">
        <v>2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21</v>
      </c>
      <c r="M76" s="245">
        <f>G76*(1+L76/100)</f>
        <v>0</v>
      </c>
      <c r="N76" s="243">
        <v>0</v>
      </c>
      <c r="O76" s="243">
        <f>ROUND(E76*N76,2)</f>
        <v>0</v>
      </c>
      <c r="P76" s="243">
        <v>0</v>
      </c>
      <c r="Q76" s="243">
        <f>ROUND(E76*P76,2)</f>
        <v>0</v>
      </c>
      <c r="R76" s="245"/>
      <c r="S76" s="245" t="s">
        <v>466</v>
      </c>
      <c r="T76" s="246" t="s">
        <v>318</v>
      </c>
      <c r="U76" s="221">
        <v>0</v>
      </c>
      <c r="V76" s="221">
        <f>ROUND(E76*U76,2)</f>
        <v>0</v>
      </c>
      <c r="W76" s="221"/>
      <c r="X76" s="221" t="s">
        <v>474</v>
      </c>
      <c r="Y76" s="221" t="s">
        <v>183</v>
      </c>
      <c r="Z76" s="210"/>
      <c r="AA76" s="210"/>
      <c r="AB76" s="210"/>
      <c r="AC76" s="210"/>
      <c r="AD76" s="210"/>
      <c r="AE76" s="210"/>
      <c r="AF76" s="210"/>
      <c r="AG76" s="210" t="s">
        <v>632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0">
        <v>68</v>
      </c>
      <c r="B77" s="241" t="s">
        <v>744</v>
      </c>
      <c r="C77" s="251" t="s">
        <v>745</v>
      </c>
      <c r="D77" s="242" t="s">
        <v>645</v>
      </c>
      <c r="E77" s="243">
        <v>1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21</v>
      </c>
      <c r="M77" s="245">
        <f>G77*(1+L77/100)</f>
        <v>0</v>
      </c>
      <c r="N77" s="243">
        <v>0</v>
      </c>
      <c r="O77" s="243">
        <f>ROUND(E77*N77,2)</f>
        <v>0</v>
      </c>
      <c r="P77" s="243">
        <v>0</v>
      </c>
      <c r="Q77" s="243">
        <f>ROUND(E77*P77,2)</f>
        <v>0</v>
      </c>
      <c r="R77" s="245"/>
      <c r="S77" s="245" t="s">
        <v>181</v>
      </c>
      <c r="T77" s="246" t="s">
        <v>318</v>
      </c>
      <c r="U77" s="221">
        <v>1.157</v>
      </c>
      <c r="V77" s="221">
        <f>ROUND(E77*U77,2)</f>
        <v>1.1599999999999999</v>
      </c>
      <c r="W77" s="221"/>
      <c r="X77" s="221" t="s">
        <v>182</v>
      </c>
      <c r="Y77" s="221" t="s">
        <v>183</v>
      </c>
      <c r="Z77" s="210"/>
      <c r="AA77" s="210"/>
      <c r="AB77" s="210"/>
      <c r="AC77" s="210"/>
      <c r="AD77" s="210"/>
      <c r="AE77" s="210"/>
      <c r="AF77" s="210"/>
      <c r="AG77" s="210" t="s">
        <v>639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0">
        <v>69</v>
      </c>
      <c r="B78" s="241" t="s">
        <v>746</v>
      </c>
      <c r="C78" s="251" t="s">
        <v>696</v>
      </c>
      <c r="D78" s="242" t="s">
        <v>645</v>
      </c>
      <c r="E78" s="243">
        <v>1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21</v>
      </c>
      <c r="M78" s="245">
        <f>G78*(1+L78/100)</f>
        <v>0</v>
      </c>
      <c r="N78" s="243">
        <v>0</v>
      </c>
      <c r="O78" s="243">
        <f>ROUND(E78*N78,2)</f>
        <v>0</v>
      </c>
      <c r="P78" s="243">
        <v>0</v>
      </c>
      <c r="Q78" s="243">
        <f>ROUND(E78*P78,2)</f>
        <v>0</v>
      </c>
      <c r="R78" s="245"/>
      <c r="S78" s="245" t="s">
        <v>466</v>
      </c>
      <c r="T78" s="246" t="s">
        <v>318</v>
      </c>
      <c r="U78" s="221">
        <v>0</v>
      </c>
      <c r="V78" s="221">
        <f>ROUND(E78*U78,2)</f>
        <v>0</v>
      </c>
      <c r="W78" s="221"/>
      <c r="X78" s="221" t="s">
        <v>474</v>
      </c>
      <c r="Y78" s="221" t="s">
        <v>183</v>
      </c>
      <c r="Z78" s="210"/>
      <c r="AA78" s="210"/>
      <c r="AB78" s="210"/>
      <c r="AC78" s="210"/>
      <c r="AD78" s="210"/>
      <c r="AE78" s="210"/>
      <c r="AF78" s="210"/>
      <c r="AG78" s="210" t="s">
        <v>632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40">
        <v>70</v>
      </c>
      <c r="B79" s="241" t="s">
        <v>654</v>
      </c>
      <c r="C79" s="251" t="s">
        <v>739</v>
      </c>
      <c r="D79" s="242" t="s">
        <v>677</v>
      </c>
      <c r="E79" s="243">
        <v>1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21</v>
      </c>
      <c r="M79" s="245">
        <f>G79*(1+L79/100)</f>
        <v>0</v>
      </c>
      <c r="N79" s="243">
        <v>0</v>
      </c>
      <c r="O79" s="243">
        <f>ROUND(E79*N79,2)</f>
        <v>0</v>
      </c>
      <c r="P79" s="243">
        <v>0</v>
      </c>
      <c r="Q79" s="243">
        <f>ROUND(E79*P79,2)</f>
        <v>0</v>
      </c>
      <c r="R79" s="245"/>
      <c r="S79" s="245" t="s">
        <v>466</v>
      </c>
      <c r="T79" s="246" t="s">
        <v>318</v>
      </c>
      <c r="U79" s="221">
        <v>0</v>
      </c>
      <c r="V79" s="221">
        <f>ROUND(E79*U79,2)</f>
        <v>0</v>
      </c>
      <c r="W79" s="221"/>
      <c r="X79" s="221" t="s">
        <v>657</v>
      </c>
      <c r="Y79" s="221" t="s">
        <v>183</v>
      </c>
      <c r="Z79" s="210"/>
      <c r="AA79" s="210"/>
      <c r="AB79" s="210"/>
      <c r="AC79" s="210"/>
      <c r="AD79" s="210"/>
      <c r="AE79" s="210"/>
      <c r="AF79" s="210"/>
      <c r="AG79" s="210" t="s">
        <v>673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0">
        <v>71</v>
      </c>
      <c r="B80" s="241" t="s">
        <v>654</v>
      </c>
      <c r="C80" s="251" t="s">
        <v>747</v>
      </c>
      <c r="D80" s="242" t="s">
        <v>679</v>
      </c>
      <c r="E80" s="243">
        <v>48</v>
      </c>
      <c r="F80" s="244"/>
      <c r="G80" s="245">
        <f>ROUND(E80*F80,2)</f>
        <v>0</v>
      </c>
      <c r="H80" s="244"/>
      <c r="I80" s="245">
        <f>ROUND(E80*H80,2)</f>
        <v>0</v>
      </c>
      <c r="J80" s="244"/>
      <c r="K80" s="245">
        <f>ROUND(E80*J80,2)</f>
        <v>0</v>
      </c>
      <c r="L80" s="245">
        <v>21</v>
      </c>
      <c r="M80" s="245">
        <f>G80*(1+L80/100)</f>
        <v>0</v>
      </c>
      <c r="N80" s="243">
        <v>0</v>
      </c>
      <c r="O80" s="243">
        <f>ROUND(E80*N80,2)</f>
        <v>0</v>
      </c>
      <c r="P80" s="243">
        <v>0</v>
      </c>
      <c r="Q80" s="243">
        <f>ROUND(E80*P80,2)</f>
        <v>0</v>
      </c>
      <c r="R80" s="245"/>
      <c r="S80" s="245" t="s">
        <v>466</v>
      </c>
      <c r="T80" s="246" t="s">
        <v>318</v>
      </c>
      <c r="U80" s="221">
        <v>0</v>
      </c>
      <c r="V80" s="221">
        <f>ROUND(E80*U80,2)</f>
        <v>0</v>
      </c>
      <c r="W80" s="221"/>
      <c r="X80" s="221" t="s">
        <v>657</v>
      </c>
      <c r="Y80" s="221" t="s">
        <v>183</v>
      </c>
      <c r="Z80" s="210"/>
      <c r="AA80" s="210"/>
      <c r="AB80" s="210"/>
      <c r="AC80" s="210"/>
      <c r="AD80" s="210"/>
      <c r="AE80" s="210"/>
      <c r="AF80" s="210"/>
      <c r="AG80" s="210" t="s">
        <v>673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0">
        <v>72</v>
      </c>
      <c r="B81" s="241" t="s">
        <v>748</v>
      </c>
      <c r="C81" s="251" t="s">
        <v>749</v>
      </c>
      <c r="D81" s="242" t="s">
        <v>0</v>
      </c>
      <c r="E81" s="243">
        <v>1153.0730000000001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21</v>
      </c>
      <c r="M81" s="245">
        <f>G81*(1+L81/100)</f>
        <v>0</v>
      </c>
      <c r="N81" s="243">
        <v>0</v>
      </c>
      <c r="O81" s="243">
        <f>ROUND(E81*N81,2)</f>
        <v>0</v>
      </c>
      <c r="P81" s="243">
        <v>0</v>
      </c>
      <c r="Q81" s="243">
        <f>ROUND(E81*P81,2)</f>
        <v>0</v>
      </c>
      <c r="R81" s="245"/>
      <c r="S81" s="245" t="s">
        <v>181</v>
      </c>
      <c r="T81" s="246" t="s">
        <v>318</v>
      </c>
      <c r="U81" s="221">
        <v>0</v>
      </c>
      <c r="V81" s="221">
        <f>ROUND(E81*U81,2)</f>
        <v>0</v>
      </c>
      <c r="W81" s="221"/>
      <c r="X81" s="221" t="s">
        <v>182</v>
      </c>
      <c r="Y81" s="221" t="s">
        <v>183</v>
      </c>
      <c r="Z81" s="210"/>
      <c r="AA81" s="210"/>
      <c r="AB81" s="210"/>
      <c r="AC81" s="210"/>
      <c r="AD81" s="210"/>
      <c r="AE81" s="210"/>
      <c r="AF81" s="210"/>
      <c r="AG81" s="210" t="s">
        <v>639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26" t="s">
        <v>175</v>
      </c>
      <c r="B82" s="227" t="s">
        <v>107</v>
      </c>
      <c r="C82" s="250" t="s">
        <v>108</v>
      </c>
      <c r="D82" s="228"/>
      <c r="E82" s="229"/>
      <c r="F82" s="230"/>
      <c r="G82" s="230">
        <f>SUMIF(AG83:AG147,"&lt;&gt;NOR",G83:G147)</f>
        <v>0</v>
      </c>
      <c r="H82" s="230"/>
      <c r="I82" s="230">
        <f>SUM(I83:I147)</f>
        <v>0</v>
      </c>
      <c r="J82" s="230"/>
      <c r="K82" s="230">
        <f>SUM(K83:K147)</f>
        <v>0</v>
      </c>
      <c r="L82" s="230"/>
      <c r="M82" s="230">
        <f>SUM(M83:M147)</f>
        <v>0</v>
      </c>
      <c r="N82" s="229"/>
      <c r="O82" s="229">
        <f>SUM(O83:O147)</f>
        <v>0</v>
      </c>
      <c r="P82" s="229"/>
      <c r="Q82" s="229">
        <f>SUM(Q83:Q147)</f>
        <v>0</v>
      </c>
      <c r="R82" s="230"/>
      <c r="S82" s="230"/>
      <c r="T82" s="231"/>
      <c r="U82" s="225"/>
      <c r="V82" s="225">
        <f>SUM(V83:V147)</f>
        <v>29.04</v>
      </c>
      <c r="W82" s="225"/>
      <c r="X82" s="225"/>
      <c r="Y82" s="225"/>
      <c r="AG82" t="s">
        <v>176</v>
      </c>
    </row>
    <row r="83" spans="1:60" outlineLevel="1" x14ac:dyDescent="0.2">
      <c r="A83" s="240">
        <v>73</v>
      </c>
      <c r="B83" s="241" t="s">
        <v>654</v>
      </c>
      <c r="C83" s="251" t="s">
        <v>750</v>
      </c>
      <c r="D83" s="242" t="s">
        <v>645</v>
      </c>
      <c r="E83" s="243">
        <v>16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21</v>
      </c>
      <c r="M83" s="245">
        <f>G83*(1+L83/100)</f>
        <v>0</v>
      </c>
      <c r="N83" s="243">
        <v>0</v>
      </c>
      <c r="O83" s="243">
        <f>ROUND(E83*N83,2)</f>
        <v>0</v>
      </c>
      <c r="P83" s="243">
        <v>0</v>
      </c>
      <c r="Q83" s="243">
        <f>ROUND(E83*P83,2)</f>
        <v>0</v>
      </c>
      <c r="R83" s="245"/>
      <c r="S83" s="245" t="s">
        <v>466</v>
      </c>
      <c r="T83" s="246" t="s">
        <v>318</v>
      </c>
      <c r="U83" s="221">
        <v>0</v>
      </c>
      <c r="V83" s="221">
        <f>ROUND(E83*U83,2)</f>
        <v>0</v>
      </c>
      <c r="W83" s="221"/>
      <c r="X83" s="221" t="s">
        <v>657</v>
      </c>
      <c r="Y83" s="221" t="s">
        <v>183</v>
      </c>
      <c r="Z83" s="210"/>
      <c r="AA83" s="210"/>
      <c r="AB83" s="210"/>
      <c r="AC83" s="210"/>
      <c r="AD83" s="210"/>
      <c r="AE83" s="210"/>
      <c r="AF83" s="210"/>
      <c r="AG83" s="210" t="s">
        <v>658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40">
        <v>74</v>
      </c>
      <c r="B84" s="241" t="s">
        <v>751</v>
      </c>
      <c r="C84" s="251" t="s">
        <v>752</v>
      </c>
      <c r="D84" s="242" t="s">
        <v>645</v>
      </c>
      <c r="E84" s="243">
        <v>3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21</v>
      </c>
      <c r="M84" s="245">
        <f>G84*(1+L84/100)</f>
        <v>0</v>
      </c>
      <c r="N84" s="243">
        <v>0</v>
      </c>
      <c r="O84" s="243">
        <f>ROUND(E84*N84,2)</f>
        <v>0</v>
      </c>
      <c r="P84" s="243">
        <v>0</v>
      </c>
      <c r="Q84" s="243">
        <f>ROUND(E84*P84,2)</f>
        <v>0</v>
      </c>
      <c r="R84" s="245"/>
      <c r="S84" s="245" t="s">
        <v>466</v>
      </c>
      <c r="T84" s="246" t="s">
        <v>318</v>
      </c>
      <c r="U84" s="221">
        <v>0</v>
      </c>
      <c r="V84" s="221">
        <f>ROUND(E84*U84,2)</f>
        <v>0</v>
      </c>
      <c r="W84" s="221"/>
      <c r="X84" s="221" t="s">
        <v>474</v>
      </c>
      <c r="Y84" s="221" t="s">
        <v>183</v>
      </c>
      <c r="Z84" s="210"/>
      <c r="AA84" s="210"/>
      <c r="AB84" s="210"/>
      <c r="AC84" s="210"/>
      <c r="AD84" s="210"/>
      <c r="AE84" s="210"/>
      <c r="AF84" s="210"/>
      <c r="AG84" s="210" t="s">
        <v>632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0">
        <v>75</v>
      </c>
      <c r="B85" s="241" t="s">
        <v>753</v>
      </c>
      <c r="C85" s="251" t="s">
        <v>754</v>
      </c>
      <c r="D85" s="242" t="s">
        <v>645</v>
      </c>
      <c r="E85" s="243">
        <v>3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21</v>
      </c>
      <c r="M85" s="245">
        <f>G85*(1+L85/100)</f>
        <v>0</v>
      </c>
      <c r="N85" s="243">
        <v>0</v>
      </c>
      <c r="O85" s="243">
        <f>ROUND(E85*N85,2)</f>
        <v>0</v>
      </c>
      <c r="P85" s="243">
        <v>0</v>
      </c>
      <c r="Q85" s="243">
        <f>ROUND(E85*P85,2)</f>
        <v>0</v>
      </c>
      <c r="R85" s="245"/>
      <c r="S85" s="245" t="s">
        <v>466</v>
      </c>
      <c r="T85" s="246" t="s">
        <v>318</v>
      </c>
      <c r="U85" s="221">
        <v>0</v>
      </c>
      <c r="V85" s="221">
        <f>ROUND(E85*U85,2)</f>
        <v>0</v>
      </c>
      <c r="W85" s="221"/>
      <c r="X85" s="221" t="s">
        <v>474</v>
      </c>
      <c r="Y85" s="221" t="s">
        <v>183</v>
      </c>
      <c r="Z85" s="210"/>
      <c r="AA85" s="210"/>
      <c r="AB85" s="210"/>
      <c r="AC85" s="210"/>
      <c r="AD85" s="210"/>
      <c r="AE85" s="210"/>
      <c r="AF85" s="210"/>
      <c r="AG85" s="210" t="s">
        <v>632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0">
        <v>76</v>
      </c>
      <c r="B86" s="241" t="s">
        <v>755</v>
      </c>
      <c r="C86" s="251" t="s">
        <v>756</v>
      </c>
      <c r="D86" s="242" t="s">
        <v>645</v>
      </c>
      <c r="E86" s="243">
        <v>3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21</v>
      </c>
      <c r="M86" s="245">
        <f>G86*(1+L86/100)</f>
        <v>0</v>
      </c>
      <c r="N86" s="243">
        <v>0</v>
      </c>
      <c r="O86" s="243">
        <f>ROUND(E86*N86,2)</f>
        <v>0</v>
      </c>
      <c r="P86" s="243">
        <v>0</v>
      </c>
      <c r="Q86" s="243">
        <f>ROUND(E86*P86,2)</f>
        <v>0</v>
      </c>
      <c r="R86" s="245"/>
      <c r="S86" s="245" t="s">
        <v>181</v>
      </c>
      <c r="T86" s="246" t="s">
        <v>318</v>
      </c>
      <c r="U86" s="221">
        <v>1.1200000000000001</v>
      </c>
      <c r="V86" s="221">
        <f>ROUND(E86*U86,2)</f>
        <v>3.36</v>
      </c>
      <c r="W86" s="221"/>
      <c r="X86" s="221" t="s">
        <v>182</v>
      </c>
      <c r="Y86" s="221" t="s">
        <v>183</v>
      </c>
      <c r="Z86" s="210"/>
      <c r="AA86" s="210"/>
      <c r="AB86" s="210"/>
      <c r="AC86" s="210"/>
      <c r="AD86" s="210"/>
      <c r="AE86" s="210"/>
      <c r="AF86" s="210"/>
      <c r="AG86" s="210" t="s">
        <v>639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0">
        <v>77</v>
      </c>
      <c r="B87" s="241" t="s">
        <v>654</v>
      </c>
      <c r="C87" s="251" t="s">
        <v>757</v>
      </c>
      <c r="D87" s="242" t="s">
        <v>645</v>
      </c>
      <c r="E87" s="243">
        <v>3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21</v>
      </c>
      <c r="M87" s="245">
        <f>G87*(1+L87/100)</f>
        <v>0</v>
      </c>
      <c r="N87" s="243">
        <v>0</v>
      </c>
      <c r="O87" s="243">
        <f>ROUND(E87*N87,2)</f>
        <v>0</v>
      </c>
      <c r="P87" s="243">
        <v>0</v>
      </c>
      <c r="Q87" s="243">
        <f>ROUND(E87*P87,2)</f>
        <v>0</v>
      </c>
      <c r="R87" s="245"/>
      <c r="S87" s="245" t="s">
        <v>466</v>
      </c>
      <c r="T87" s="246" t="s">
        <v>318</v>
      </c>
      <c r="U87" s="221">
        <v>0</v>
      </c>
      <c r="V87" s="221">
        <f>ROUND(E87*U87,2)</f>
        <v>0</v>
      </c>
      <c r="W87" s="221"/>
      <c r="X87" s="221" t="s">
        <v>657</v>
      </c>
      <c r="Y87" s="221" t="s">
        <v>183</v>
      </c>
      <c r="Z87" s="210"/>
      <c r="AA87" s="210"/>
      <c r="AB87" s="210"/>
      <c r="AC87" s="210"/>
      <c r="AD87" s="210"/>
      <c r="AE87" s="210"/>
      <c r="AF87" s="210"/>
      <c r="AG87" s="210" t="s">
        <v>658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0">
        <v>78</v>
      </c>
      <c r="B88" s="241" t="s">
        <v>758</v>
      </c>
      <c r="C88" s="251" t="s">
        <v>759</v>
      </c>
      <c r="D88" s="242" t="s">
        <v>645</v>
      </c>
      <c r="E88" s="243">
        <v>3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21</v>
      </c>
      <c r="M88" s="245">
        <f>G88*(1+L88/100)</f>
        <v>0</v>
      </c>
      <c r="N88" s="243">
        <v>0</v>
      </c>
      <c r="O88" s="243">
        <f>ROUND(E88*N88,2)</f>
        <v>0</v>
      </c>
      <c r="P88" s="243">
        <v>0</v>
      </c>
      <c r="Q88" s="243">
        <f>ROUND(E88*P88,2)</f>
        <v>0</v>
      </c>
      <c r="R88" s="245"/>
      <c r="S88" s="245" t="s">
        <v>181</v>
      </c>
      <c r="T88" s="246" t="s">
        <v>318</v>
      </c>
      <c r="U88" s="221">
        <v>1.77</v>
      </c>
      <c r="V88" s="221">
        <f>ROUND(E88*U88,2)</f>
        <v>5.31</v>
      </c>
      <c r="W88" s="221"/>
      <c r="X88" s="221" t="s">
        <v>182</v>
      </c>
      <c r="Y88" s="221" t="s">
        <v>183</v>
      </c>
      <c r="Z88" s="210"/>
      <c r="AA88" s="210"/>
      <c r="AB88" s="210"/>
      <c r="AC88" s="210"/>
      <c r="AD88" s="210"/>
      <c r="AE88" s="210"/>
      <c r="AF88" s="210"/>
      <c r="AG88" s="210" t="s">
        <v>639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0">
        <v>79</v>
      </c>
      <c r="B89" s="241" t="s">
        <v>654</v>
      </c>
      <c r="C89" s="251" t="s">
        <v>760</v>
      </c>
      <c r="D89" s="242" t="s">
        <v>645</v>
      </c>
      <c r="E89" s="243">
        <v>3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21</v>
      </c>
      <c r="M89" s="245">
        <f>G89*(1+L89/100)</f>
        <v>0</v>
      </c>
      <c r="N89" s="243">
        <v>0</v>
      </c>
      <c r="O89" s="243">
        <f>ROUND(E89*N89,2)</f>
        <v>0</v>
      </c>
      <c r="P89" s="243">
        <v>0</v>
      </c>
      <c r="Q89" s="243">
        <f>ROUND(E89*P89,2)</f>
        <v>0</v>
      </c>
      <c r="R89" s="245"/>
      <c r="S89" s="245" t="s">
        <v>466</v>
      </c>
      <c r="T89" s="246" t="s">
        <v>318</v>
      </c>
      <c r="U89" s="221">
        <v>0</v>
      </c>
      <c r="V89" s="221">
        <f>ROUND(E89*U89,2)</f>
        <v>0</v>
      </c>
      <c r="W89" s="221"/>
      <c r="X89" s="221" t="s">
        <v>657</v>
      </c>
      <c r="Y89" s="221" t="s">
        <v>183</v>
      </c>
      <c r="Z89" s="210"/>
      <c r="AA89" s="210"/>
      <c r="AB89" s="210"/>
      <c r="AC89" s="210"/>
      <c r="AD89" s="210"/>
      <c r="AE89" s="210"/>
      <c r="AF89" s="210"/>
      <c r="AG89" s="210" t="s">
        <v>658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0">
        <v>80</v>
      </c>
      <c r="B90" s="241" t="s">
        <v>654</v>
      </c>
      <c r="C90" s="251" t="s">
        <v>761</v>
      </c>
      <c r="D90" s="242" t="s">
        <v>645</v>
      </c>
      <c r="E90" s="243">
        <v>3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21</v>
      </c>
      <c r="M90" s="245">
        <f>G90*(1+L90/100)</f>
        <v>0</v>
      </c>
      <c r="N90" s="243">
        <v>0</v>
      </c>
      <c r="O90" s="243">
        <f>ROUND(E90*N90,2)</f>
        <v>0</v>
      </c>
      <c r="P90" s="243">
        <v>0</v>
      </c>
      <c r="Q90" s="243">
        <f>ROUND(E90*P90,2)</f>
        <v>0</v>
      </c>
      <c r="R90" s="245"/>
      <c r="S90" s="245" t="s">
        <v>466</v>
      </c>
      <c r="T90" s="246" t="s">
        <v>318</v>
      </c>
      <c r="U90" s="221">
        <v>0</v>
      </c>
      <c r="V90" s="221">
        <f>ROUND(E90*U90,2)</f>
        <v>0</v>
      </c>
      <c r="W90" s="221"/>
      <c r="X90" s="221" t="s">
        <v>657</v>
      </c>
      <c r="Y90" s="221" t="s">
        <v>183</v>
      </c>
      <c r="Z90" s="210"/>
      <c r="AA90" s="210"/>
      <c r="AB90" s="210"/>
      <c r="AC90" s="210"/>
      <c r="AD90" s="210"/>
      <c r="AE90" s="210"/>
      <c r="AF90" s="210"/>
      <c r="AG90" s="210" t="s">
        <v>658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40">
        <v>81</v>
      </c>
      <c r="B91" s="241" t="s">
        <v>762</v>
      </c>
      <c r="C91" s="251" t="s">
        <v>763</v>
      </c>
      <c r="D91" s="242" t="s">
        <v>645</v>
      </c>
      <c r="E91" s="243">
        <v>1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21</v>
      </c>
      <c r="M91" s="245">
        <f>G91*(1+L91/100)</f>
        <v>0</v>
      </c>
      <c r="N91" s="243">
        <v>0</v>
      </c>
      <c r="O91" s="243">
        <f>ROUND(E91*N91,2)</f>
        <v>0</v>
      </c>
      <c r="P91" s="243">
        <v>0</v>
      </c>
      <c r="Q91" s="243">
        <f>ROUND(E91*P91,2)</f>
        <v>0</v>
      </c>
      <c r="R91" s="245"/>
      <c r="S91" s="245" t="s">
        <v>466</v>
      </c>
      <c r="T91" s="246" t="s">
        <v>318</v>
      </c>
      <c r="U91" s="221">
        <v>0</v>
      </c>
      <c r="V91" s="221">
        <f>ROUND(E91*U91,2)</f>
        <v>0</v>
      </c>
      <c r="W91" s="221"/>
      <c r="X91" s="221" t="s">
        <v>474</v>
      </c>
      <c r="Y91" s="221" t="s">
        <v>183</v>
      </c>
      <c r="Z91" s="210"/>
      <c r="AA91" s="210"/>
      <c r="AB91" s="210"/>
      <c r="AC91" s="210"/>
      <c r="AD91" s="210"/>
      <c r="AE91" s="210"/>
      <c r="AF91" s="210"/>
      <c r="AG91" s="210" t="s">
        <v>632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0">
        <v>82</v>
      </c>
      <c r="B92" s="241" t="s">
        <v>654</v>
      </c>
      <c r="C92" s="251" t="s">
        <v>764</v>
      </c>
      <c r="D92" s="242" t="s">
        <v>645</v>
      </c>
      <c r="E92" s="243">
        <v>1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21</v>
      </c>
      <c r="M92" s="245">
        <f>G92*(1+L92/100)</f>
        <v>0</v>
      </c>
      <c r="N92" s="243">
        <v>0</v>
      </c>
      <c r="O92" s="243">
        <f>ROUND(E92*N92,2)</f>
        <v>0</v>
      </c>
      <c r="P92" s="243">
        <v>0</v>
      </c>
      <c r="Q92" s="243">
        <f>ROUND(E92*P92,2)</f>
        <v>0</v>
      </c>
      <c r="R92" s="245"/>
      <c r="S92" s="245" t="s">
        <v>466</v>
      </c>
      <c r="T92" s="246" t="s">
        <v>318</v>
      </c>
      <c r="U92" s="221">
        <v>0</v>
      </c>
      <c r="V92" s="221">
        <f>ROUND(E92*U92,2)</f>
        <v>0</v>
      </c>
      <c r="W92" s="221"/>
      <c r="X92" s="221" t="s">
        <v>657</v>
      </c>
      <c r="Y92" s="221" t="s">
        <v>183</v>
      </c>
      <c r="Z92" s="210"/>
      <c r="AA92" s="210"/>
      <c r="AB92" s="210"/>
      <c r="AC92" s="210"/>
      <c r="AD92" s="210"/>
      <c r="AE92" s="210"/>
      <c r="AF92" s="210"/>
      <c r="AG92" s="210" t="s">
        <v>658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0">
        <v>83</v>
      </c>
      <c r="B93" s="241" t="s">
        <v>654</v>
      </c>
      <c r="C93" s="251" t="s">
        <v>765</v>
      </c>
      <c r="D93" s="242" t="s">
        <v>645</v>
      </c>
      <c r="E93" s="243">
        <v>1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21</v>
      </c>
      <c r="M93" s="245">
        <f>G93*(1+L93/100)</f>
        <v>0</v>
      </c>
      <c r="N93" s="243">
        <v>0</v>
      </c>
      <c r="O93" s="243">
        <f>ROUND(E93*N93,2)</f>
        <v>0</v>
      </c>
      <c r="P93" s="243">
        <v>0</v>
      </c>
      <c r="Q93" s="243">
        <f>ROUND(E93*P93,2)</f>
        <v>0</v>
      </c>
      <c r="R93" s="245"/>
      <c r="S93" s="245" t="s">
        <v>466</v>
      </c>
      <c r="T93" s="246" t="s">
        <v>318</v>
      </c>
      <c r="U93" s="221">
        <v>0</v>
      </c>
      <c r="V93" s="221">
        <f>ROUND(E93*U93,2)</f>
        <v>0</v>
      </c>
      <c r="W93" s="221"/>
      <c r="X93" s="221" t="s">
        <v>657</v>
      </c>
      <c r="Y93" s="221" t="s">
        <v>183</v>
      </c>
      <c r="Z93" s="210"/>
      <c r="AA93" s="210"/>
      <c r="AB93" s="210"/>
      <c r="AC93" s="210"/>
      <c r="AD93" s="210"/>
      <c r="AE93" s="210"/>
      <c r="AF93" s="210"/>
      <c r="AG93" s="210" t="s">
        <v>658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0">
        <v>84</v>
      </c>
      <c r="B94" s="241" t="s">
        <v>755</v>
      </c>
      <c r="C94" s="251" t="s">
        <v>756</v>
      </c>
      <c r="D94" s="242" t="s">
        <v>645</v>
      </c>
      <c r="E94" s="243">
        <v>1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21</v>
      </c>
      <c r="M94" s="245">
        <f>G94*(1+L94/100)</f>
        <v>0</v>
      </c>
      <c r="N94" s="243">
        <v>0</v>
      </c>
      <c r="O94" s="243">
        <f>ROUND(E94*N94,2)</f>
        <v>0</v>
      </c>
      <c r="P94" s="243">
        <v>0</v>
      </c>
      <c r="Q94" s="243">
        <f>ROUND(E94*P94,2)</f>
        <v>0</v>
      </c>
      <c r="R94" s="245"/>
      <c r="S94" s="245" t="s">
        <v>181</v>
      </c>
      <c r="T94" s="246" t="s">
        <v>318</v>
      </c>
      <c r="U94" s="221">
        <v>1.1200000000000001</v>
      </c>
      <c r="V94" s="221">
        <f>ROUND(E94*U94,2)</f>
        <v>1.1200000000000001</v>
      </c>
      <c r="W94" s="221"/>
      <c r="X94" s="221" t="s">
        <v>182</v>
      </c>
      <c r="Y94" s="221" t="s">
        <v>183</v>
      </c>
      <c r="Z94" s="210"/>
      <c r="AA94" s="210"/>
      <c r="AB94" s="210"/>
      <c r="AC94" s="210"/>
      <c r="AD94" s="210"/>
      <c r="AE94" s="210"/>
      <c r="AF94" s="210"/>
      <c r="AG94" s="210" t="s">
        <v>639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0">
        <v>85</v>
      </c>
      <c r="B95" s="241" t="s">
        <v>654</v>
      </c>
      <c r="C95" s="251" t="s">
        <v>766</v>
      </c>
      <c r="D95" s="242" t="s">
        <v>645</v>
      </c>
      <c r="E95" s="243">
        <v>1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21</v>
      </c>
      <c r="M95" s="245">
        <f>G95*(1+L95/100)</f>
        <v>0</v>
      </c>
      <c r="N95" s="243">
        <v>0</v>
      </c>
      <c r="O95" s="243">
        <f>ROUND(E95*N95,2)</f>
        <v>0</v>
      </c>
      <c r="P95" s="243">
        <v>0</v>
      </c>
      <c r="Q95" s="243">
        <f>ROUND(E95*P95,2)</f>
        <v>0</v>
      </c>
      <c r="R95" s="245"/>
      <c r="S95" s="245" t="s">
        <v>466</v>
      </c>
      <c r="T95" s="246" t="s">
        <v>318</v>
      </c>
      <c r="U95" s="221">
        <v>0</v>
      </c>
      <c r="V95" s="221">
        <f>ROUND(E95*U95,2)</f>
        <v>0</v>
      </c>
      <c r="W95" s="221"/>
      <c r="X95" s="221" t="s">
        <v>657</v>
      </c>
      <c r="Y95" s="221" t="s">
        <v>183</v>
      </c>
      <c r="Z95" s="210"/>
      <c r="AA95" s="210"/>
      <c r="AB95" s="210"/>
      <c r="AC95" s="210"/>
      <c r="AD95" s="210"/>
      <c r="AE95" s="210"/>
      <c r="AF95" s="210"/>
      <c r="AG95" s="210" t="s">
        <v>658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0">
        <v>86</v>
      </c>
      <c r="B96" s="241" t="s">
        <v>758</v>
      </c>
      <c r="C96" s="251" t="s">
        <v>759</v>
      </c>
      <c r="D96" s="242" t="s">
        <v>645</v>
      </c>
      <c r="E96" s="243">
        <v>1</v>
      </c>
      <c r="F96" s="244"/>
      <c r="G96" s="245">
        <f>ROUND(E96*F96,2)</f>
        <v>0</v>
      </c>
      <c r="H96" s="244"/>
      <c r="I96" s="245">
        <f>ROUND(E96*H96,2)</f>
        <v>0</v>
      </c>
      <c r="J96" s="244"/>
      <c r="K96" s="245">
        <f>ROUND(E96*J96,2)</f>
        <v>0</v>
      </c>
      <c r="L96" s="245">
        <v>21</v>
      </c>
      <c r="M96" s="245">
        <f>G96*(1+L96/100)</f>
        <v>0</v>
      </c>
      <c r="N96" s="243">
        <v>0</v>
      </c>
      <c r="O96" s="243">
        <f>ROUND(E96*N96,2)</f>
        <v>0</v>
      </c>
      <c r="P96" s="243">
        <v>0</v>
      </c>
      <c r="Q96" s="243">
        <f>ROUND(E96*P96,2)</f>
        <v>0</v>
      </c>
      <c r="R96" s="245"/>
      <c r="S96" s="245" t="s">
        <v>181</v>
      </c>
      <c r="T96" s="246" t="s">
        <v>318</v>
      </c>
      <c r="U96" s="221">
        <v>1.77</v>
      </c>
      <c r="V96" s="221">
        <f>ROUND(E96*U96,2)</f>
        <v>1.77</v>
      </c>
      <c r="W96" s="221"/>
      <c r="X96" s="221" t="s">
        <v>182</v>
      </c>
      <c r="Y96" s="221" t="s">
        <v>183</v>
      </c>
      <c r="Z96" s="210"/>
      <c r="AA96" s="210"/>
      <c r="AB96" s="210"/>
      <c r="AC96" s="210"/>
      <c r="AD96" s="210"/>
      <c r="AE96" s="210"/>
      <c r="AF96" s="210"/>
      <c r="AG96" s="210" t="s">
        <v>639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0">
        <v>87</v>
      </c>
      <c r="B97" s="241" t="s">
        <v>654</v>
      </c>
      <c r="C97" s="251" t="s">
        <v>760</v>
      </c>
      <c r="D97" s="242" t="s">
        <v>645</v>
      </c>
      <c r="E97" s="243">
        <v>1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21</v>
      </c>
      <c r="M97" s="245">
        <f>G97*(1+L97/100)</f>
        <v>0</v>
      </c>
      <c r="N97" s="243">
        <v>0</v>
      </c>
      <c r="O97" s="243">
        <f>ROUND(E97*N97,2)</f>
        <v>0</v>
      </c>
      <c r="P97" s="243">
        <v>0</v>
      </c>
      <c r="Q97" s="243">
        <f>ROUND(E97*P97,2)</f>
        <v>0</v>
      </c>
      <c r="R97" s="245"/>
      <c r="S97" s="245" t="s">
        <v>466</v>
      </c>
      <c r="T97" s="246" t="s">
        <v>318</v>
      </c>
      <c r="U97" s="221">
        <v>0</v>
      </c>
      <c r="V97" s="221">
        <f>ROUND(E97*U97,2)</f>
        <v>0</v>
      </c>
      <c r="W97" s="221"/>
      <c r="X97" s="221" t="s">
        <v>657</v>
      </c>
      <c r="Y97" s="221" t="s">
        <v>183</v>
      </c>
      <c r="Z97" s="210"/>
      <c r="AA97" s="210"/>
      <c r="AB97" s="210"/>
      <c r="AC97" s="210"/>
      <c r="AD97" s="210"/>
      <c r="AE97" s="210"/>
      <c r="AF97" s="210"/>
      <c r="AG97" s="210" t="s">
        <v>658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0">
        <v>88</v>
      </c>
      <c r="B98" s="241" t="s">
        <v>654</v>
      </c>
      <c r="C98" s="251" t="s">
        <v>767</v>
      </c>
      <c r="D98" s="242" t="s">
        <v>645</v>
      </c>
      <c r="E98" s="243">
        <v>1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21</v>
      </c>
      <c r="M98" s="245">
        <f>G98*(1+L98/100)</f>
        <v>0</v>
      </c>
      <c r="N98" s="243">
        <v>0</v>
      </c>
      <c r="O98" s="243">
        <f>ROUND(E98*N98,2)</f>
        <v>0</v>
      </c>
      <c r="P98" s="243">
        <v>0</v>
      </c>
      <c r="Q98" s="243">
        <f>ROUND(E98*P98,2)</f>
        <v>0</v>
      </c>
      <c r="R98" s="245"/>
      <c r="S98" s="245" t="s">
        <v>466</v>
      </c>
      <c r="T98" s="246" t="s">
        <v>318</v>
      </c>
      <c r="U98" s="221">
        <v>0</v>
      </c>
      <c r="V98" s="221">
        <f>ROUND(E98*U98,2)</f>
        <v>0</v>
      </c>
      <c r="W98" s="221"/>
      <c r="X98" s="221" t="s">
        <v>657</v>
      </c>
      <c r="Y98" s="221" t="s">
        <v>183</v>
      </c>
      <c r="Z98" s="210"/>
      <c r="AA98" s="210"/>
      <c r="AB98" s="210"/>
      <c r="AC98" s="210"/>
      <c r="AD98" s="210"/>
      <c r="AE98" s="210"/>
      <c r="AF98" s="210"/>
      <c r="AG98" s="210" t="s">
        <v>658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0">
        <v>89</v>
      </c>
      <c r="B99" s="241" t="s">
        <v>654</v>
      </c>
      <c r="C99" s="251" t="s">
        <v>768</v>
      </c>
      <c r="D99" s="242" t="s">
        <v>645</v>
      </c>
      <c r="E99" s="243">
        <v>1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21</v>
      </c>
      <c r="M99" s="245">
        <f>G99*(1+L99/100)</f>
        <v>0</v>
      </c>
      <c r="N99" s="243">
        <v>0</v>
      </c>
      <c r="O99" s="243">
        <f>ROUND(E99*N99,2)</f>
        <v>0</v>
      </c>
      <c r="P99" s="243">
        <v>0</v>
      </c>
      <c r="Q99" s="243">
        <f>ROUND(E99*P99,2)</f>
        <v>0</v>
      </c>
      <c r="R99" s="245"/>
      <c r="S99" s="245" t="s">
        <v>466</v>
      </c>
      <c r="T99" s="246" t="s">
        <v>318</v>
      </c>
      <c r="U99" s="221">
        <v>0</v>
      </c>
      <c r="V99" s="221">
        <f>ROUND(E99*U99,2)</f>
        <v>0</v>
      </c>
      <c r="W99" s="221"/>
      <c r="X99" s="221" t="s">
        <v>657</v>
      </c>
      <c r="Y99" s="221" t="s">
        <v>183</v>
      </c>
      <c r="Z99" s="210"/>
      <c r="AA99" s="210"/>
      <c r="AB99" s="210"/>
      <c r="AC99" s="210"/>
      <c r="AD99" s="210"/>
      <c r="AE99" s="210"/>
      <c r="AF99" s="210"/>
      <c r="AG99" s="210" t="s">
        <v>673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0">
        <v>90</v>
      </c>
      <c r="B100" s="241" t="s">
        <v>654</v>
      </c>
      <c r="C100" s="251" t="s">
        <v>769</v>
      </c>
      <c r="D100" s="242" t="s">
        <v>645</v>
      </c>
      <c r="E100" s="243">
        <v>1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21</v>
      </c>
      <c r="M100" s="245">
        <f>G100*(1+L100/100)</f>
        <v>0</v>
      </c>
      <c r="N100" s="243">
        <v>0</v>
      </c>
      <c r="O100" s="243">
        <f>ROUND(E100*N100,2)</f>
        <v>0</v>
      </c>
      <c r="P100" s="243">
        <v>0</v>
      </c>
      <c r="Q100" s="243">
        <f>ROUND(E100*P100,2)</f>
        <v>0</v>
      </c>
      <c r="R100" s="245"/>
      <c r="S100" s="245" t="s">
        <v>466</v>
      </c>
      <c r="T100" s="246" t="s">
        <v>318</v>
      </c>
      <c r="U100" s="221">
        <v>0</v>
      </c>
      <c r="V100" s="221">
        <f>ROUND(E100*U100,2)</f>
        <v>0</v>
      </c>
      <c r="W100" s="221"/>
      <c r="X100" s="221" t="s">
        <v>657</v>
      </c>
      <c r="Y100" s="221" t="s">
        <v>183</v>
      </c>
      <c r="Z100" s="210"/>
      <c r="AA100" s="210"/>
      <c r="AB100" s="210"/>
      <c r="AC100" s="210"/>
      <c r="AD100" s="210"/>
      <c r="AE100" s="210"/>
      <c r="AF100" s="210"/>
      <c r="AG100" s="210" t="s">
        <v>673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0">
        <v>91</v>
      </c>
      <c r="B101" s="241" t="s">
        <v>654</v>
      </c>
      <c r="C101" s="251" t="s">
        <v>770</v>
      </c>
      <c r="D101" s="242" t="s">
        <v>645</v>
      </c>
      <c r="E101" s="243">
        <v>1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21</v>
      </c>
      <c r="M101" s="245">
        <f>G101*(1+L101/100)</f>
        <v>0</v>
      </c>
      <c r="N101" s="243">
        <v>0</v>
      </c>
      <c r="O101" s="243">
        <f>ROUND(E101*N101,2)</f>
        <v>0</v>
      </c>
      <c r="P101" s="243">
        <v>0</v>
      </c>
      <c r="Q101" s="243">
        <f>ROUND(E101*P101,2)</f>
        <v>0</v>
      </c>
      <c r="R101" s="245"/>
      <c r="S101" s="245" t="s">
        <v>466</v>
      </c>
      <c r="T101" s="246" t="s">
        <v>318</v>
      </c>
      <c r="U101" s="221">
        <v>0</v>
      </c>
      <c r="V101" s="221">
        <f>ROUND(E101*U101,2)</f>
        <v>0</v>
      </c>
      <c r="W101" s="221"/>
      <c r="X101" s="221" t="s">
        <v>657</v>
      </c>
      <c r="Y101" s="221" t="s">
        <v>183</v>
      </c>
      <c r="Z101" s="210"/>
      <c r="AA101" s="210"/>
      <c r="AB101" s="210"/>
      <c r="AC101" s="210"/>
      <c r="AD101" s="210"/>
      <c r="AE101" s="210"/>
      <c r="AF101" s="210"/>
      <c r="AG101" s="210" t="s">
        <v>658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0">
        <v>92</v>
      </c>
      <c r="B102" s="241" t="s">
        <v>654</v>
      </c>
      <c r="C102" s="251" t="s">
        <v>771</v>
      </c>
      <c r="D102" s="242" t="s">
        <v>645</v>
      </c>
      <c r="E102" s="243">
        <v>2</v>
      </c>
      <c r="F102" s="244"/>
      <c r="G102" s="245">
        <f>ROUND(E102*F102,2)</f>
        <v>0</v>
      </c>
      <c r="H102" s="244"/>
      <c r="I102" s="245">
        <f>ROUND(E102*H102,2)</f>
        <v>0</v>
      </c>
      <c r="J102" s="244"/>
      <c r="K102" s="245">
        <f>ROUND(E102*J102,2)</f>
        <v>0</v>
      </c>
      <c r="L102" s="245">
        <v>21</v>
      </c>
      <c r="M102" s="245">
        <f>G102*(1+L102/100)</f>
        <v>0</v>
      </c>
      <c r="N102" s="243">
        <v>0</v>
      </c>
      <c r="O102" s="243">
        <f>ROUND(E102*N102,2)</f>
        <v>0</v>
      </c>
      <c r="P102" s="243">
        <v>0</v>
      </c>
      <c r="Q102" s="243">
        <f>ROUND(E102*P102,2)</f>
        <v>0</v>
      </c>
      <c r="R102" s="245"/>
      <c r="S102" s="245" t="s">
        <v>466</v>
      </c>
      <c r="T102" s="246" t="s">
        <v>318</v>
      </c>
      <c r="U102" s="221">
        <v>0</v>
      </c>
      <c r="V102" s="221">
        <f>ROUND(E102*U102,2)</f>
        <v>0</v>
      </c>
      <c r="W102" s="221"/>
      <c r="X102" s="221" t="s">
        <v>657</v>
      </c>
      <c r="Y102" s="221" t="s">
        <v>183</v>
      </c>
      <c r="Z102" s="210"/>
      <c r="AA102" s="210"/>
      <c r="AB102" s="210"/>
      <c r="AC102" s="210"/>
      <c r="AD102" s="210"/>
      <c r="AE102" s="210"/>
      <c r="AF102" s="210"/>
      <c r="AG102" s="210" t="s">
        <v>673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0">
        <v>93</v>
      </c>
      <c r="B103" s="241" t="s">
        <v>772</v>
      </c>
      <c r="C103" s="251" t="s">
        <v>773</v>
      </c>
      <c r="D103" s="242" t="s">
        <v>645</v>
      </c>
      <c r="E103" s="243">
        <v>4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21</v>
      </c>
      <c r="M103" s="245">
        <f>G103*(1+L103/100)</f>
        <v>0</v>
      </c>
      <c r="N103" s="243">
        <v>0</v>
      </c>
      <c r="O103" s="243">
        <f>ROUND(E103*N103,2)</f>
        <v>0</v>
      </c>
      <c r="P103" s="243">
        <v>0</v>
      </c>
      <c r="Q103" s="243">
        <f>ROUND(E103*P103,2)</f>
        <v>0</v>
      </c>
      <c r="R103" s="245"/>
      <c r="S103" s="245" t="s">
        <v>466</v>
      </c>
      <c r="T103" s="246" t="s">
        <v>318</v>
      </c>
      <c r="U103" s="221">
        <v>0</v>
      </c>
      <c r="V103" s="221">
        <f>ROUND(E103*U103,2)</f>
        <v>0</v>
      </c>
      <c r="W103" s="221"/>
      <c r="X103" s="221" t="s">
        <v>474</v>
      </c>
      <c r="Y103" s="221" t="s">
        <v>183</v>
      </c>
      <c r="Z103" s="210"/>
      <c r="AA103" s="210"/>
      <c r="AB103" s="210"/>
      <c r="AC103" s="210"/>
      <c r="AD103" s="210"/>
      <c r="AE103" s="210"/>
      <c r="AF103" s="210"/>
      <c r="AG103" s="210" t="s">
        <v>632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0">
        <v>94</v>
      </c>
      <c r="B104" s="241" t="s">
        <v>774</v>
      </c>
      <c r="C104" s="251" t="s">
        <v>775</v>
      </c>
      <c r="D104" s="242" t="s">
        <v>645</v>
      </c>
      <c r="E104" s="243">
        <v>4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21</v>
      </c>
      <c r="M104" s="245">
        <f>G104*(1+L104/100)</f>
        <v>0</v>
      </c>
      <c r="N104" s="243">
        <v>0</v>
      </c>
      <c r="O104" s="243">
        <f>ROUND(E104*N104,2)</f>
        <v>0</v>
      </c>
      <c r="P104" s="243">
        <v>0</v>
      </c>
      <c r="Q104" s="243">
        <f>ROUND(E104*P104,2)</f>
        <v>0</v>
      </c>
      <c r="R104" s="245"/>
      <c r="S104" s="245" t="s">
        <v>181</v>
      </c>
      <c r="T104" s="246" t="s">
        <v>318</v>
      </c>
      <c r="U104" s="221">
        <v>1.575</v>
      </c>
      <c r="V104" s="221">
        <f>ROUND(E104*U104,2)</f>
        <v>6.3</v>
      </c>
      <c r="W104" s="221"/>
      <c r="X104" s="221" t="s">
        <v>182</v>
      </c>
      <c r="Y104" s="221" t="s">
        <v>183</v>
      </c>
      <c r="Z104" s="210"/>
      <c r="AA104" s="210"/>
      <c r="AB104" s="210"/>
      <c r="AC104" s="210"/>
      <c r="AD104" s="210"/>
      <c r="AE104" s="210"/>
      <c r="AF104" s="210"/>
      <c r="AG104" s="210" t="s">
        <v>639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0">
        <v>95</v>
      </c>
      <c r="B105" s="241" t="s">
        <v>776</v>
      </c>
      <c r="C105" s="251" t="s">
        <v>777</v>
      </c>
      <c r="D105" s="242" t="s">
        <v>645</v>
      </c>
      <c r="E105" s="243">
        <v>4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21</v>
      </c>
      <c r="M105" s="245">
        <f>G105*(1+L105/100)</f>
        <v>0</v>
      </c>
      <c r="N105" s="243">
        <v>0</v>
      </c>
      <c r="O105" s="243">
        <f>ROUND(E105*N105,2)</f>
        <v>0</v>
      </c>
      <c r="P105" s="243">
        <v>0</v>
      </c>
      <c r="Q105" s="243">
        <f>ROUND(E105*P105,2)</f>
        <v>0</v>
      </c>
      <c r="R105" s="245"/>
      <c r="S105" s="245" t="s">
        <v>466</v>
      </c>
      <c r="T105" s="246" t="s">
        <v>318</v>
      </c>
      <c r="U105" s="221">
        <v>0</v>
      </c>
      <c r="V105" s="221">
        <f>ROUND(E105*U105,2)</f>
        <v>0</v>
      </c>
      <c r="W105" s="221"/>
      <c r="X105" s="221" t="s">
        <v>474</v>
      </c>
      <c r="Y105" s="221" t="s">
        <v>183</v>
      </c>
      <c r="Z105" s="210"/>
      <c r="AA105" s="210"/>
      <c r="AB105" s="210"/>
      <c r="AC105" s="210"/>
      <c r="AD105" s="210"/>
      <c r="AE105" s="210"/>
      <c r="AF105" s="210"/>
      <c r="AG105" s="210" t="s">
        <v>632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0">
        <v>96</v>
      </c>
      <c r="B106" s="241" t="s">
        <v>778</v>
      </c>
      <c r="C106" s="251" t="s">
        <v>779</v>
      </c>
      <c r="D106" s="242" t="s">
        <v>645</v>
      </c>
      <c r="E106" s="243">
        <v>4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21</v>
      </c>
      <c r="M106" s="245">
        <f>G106*(1+L106/100)</f>
        <v>0</v>
      </c>
      <c r="N106" s="243">
        <v>0</v>
      </c>
      <c r="O106" s="243">
        <f>ROUND(E106*N106,2)</f>
        <v>0</v>
      </c>
      <c r="P106" s="243">
        <v>0</v>
      </c>
      <c r="Q106" s="243">
        <f>ROUND(E106*P106,2)</f>
        <v>0</v>
      </c>
      <c r="R106" s="245"/>
      <c r="S106" s="245" t="s">
        <v>181</v>
      </c>
      <c r="T106" s="246" t="s">
        <v>318</v>
      </c>
      <c r="U106" s="221">
        <v>0.32500000000000001</v>
      </c>
      <c r="V106" s="221">
        <f>ROUND(E106*U106,2)</f>
        <v>1.3</v>
      </c>
      <c r="W106" s="221"/>
      <c r="X106" s="221" t="s">
        <v>182</v>
      </c>
      <c r="Y106" s="221" t="s">
        <v>183</v>
      </c>
      <c r="Z106" s="210"/>
      <c r="AA106" s="210"/>
      <c r="AB106" s="210"/>
      <c r="AC106" s="210"/>
      <c r="AD106" s="210"/>
      <c r="AE106" s="210"/>
      <c r="AF106" s="210"/>
      <c r="AG106" s="210" t="s">
        <v>639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0">
        <v>97</v>
      </c>
      <c r="B107" s="241" t="s">
        <v>654</v>
      </c>
      <c r="C107" s="251" t="s">
        <v>780</v>
      </c>
      <c r="D107" s="242" t="s">
        <v>645</v>
      </c>
      <c r="E107" s="243">
        <v>4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21</v>
      </c>
      <c r="M107" s="245">
        <f>G107*(1+L107/100)</f>
        <v>0</v>
      </c>
      <c r="N107" s="243">
        <v>0</v>
      </c>
      <c r="O107" s="243">
        <f>ROUND(E107*N107,2)</f>
        <v>0</v>
      </c>
      <c r="P107" s="243">
        <v>0</v>
      </c>
      <c r="Q107" s="243">
        <f>ROUND(E107*P107,2)</f>
        <v>0</v>
      </c>
      <c r="R107" s="245"/>
      <c r="S107" s="245" t="s">
        <v>466</v>
      </c>
      <c r="T107" s="246" t="s">
        <v>318</v>
      </c>
      <c r="U107" s="221">
        <v>0</v>
      </c>
      <c r="V107" s="221">
        <f>ROUND(E107*U107,2)</f>
        <v>0</v>
      </c>
      <c r="W107" s="221"/>
      <c r="X107" s="221" t="s">
        <v>657</v>
      </c>
      <c r="Y107" s="221" t="s">
        <v>183</v>
      </c>
      <c r="Z107" s="210"/>
      <c r="AA107" s="210"/>
      <c r="AB107" s="210"/>
      <c r="AC107" s="210"/>
      <c r="AD107" s="210"/>
      <c r="AE107" s="210"/>
      <c r="AF107" s="210"/>
      <c r="AG107" s="210" t="s">
        <v>658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0">
        <v>98</v>
      </c>
      <c r="B108" s="241" t="s">
        <v>781</v>
      </c>
      <c r="C108" s="251" t="s">
        <v>782</v>
      </c>
      <c r="D108" s="242" t="s">
        <v>645</v>
      </c>
      <c r="E108" s="243">
        <v>4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21</v>
      </c>
      <c r="M108" s="245">
        <f>G108*(1+L108/100)</f>
        <v>0</v>
      </c>
      <c r="N108" s="243">
        <v>0</v>
      </c>
      <c r="O108" s="243">
        <f>ROUND(E108*N108,2)</f>
        <v>0</v>
      </c>
      <c r="P108" s="243">
        <v>0</v>
      </c>
      <c r="Q108" s="243">
        <f>ROUND(E108*P108,2)</f>
        <v>0</v>
      </c>
      <c r="R108" s="245"/>
      <c r="S108" s="245" t="s">
        <v>181</v>
      </c>
      <c r="T108" s="246" t="s">
        <v>318</v>
      </c>
      <c r="U108" s="221">
        <v>0.246</v>
      </c>
      <c r="V108" s="221">
        <f>ROUND(E108*U108,2)</f>
        <v>0.98</v>
      </c>
      <c r="W108" s="221"/>
      <c r="X108" s="221" t="s">
        <v>182</v>
      </c>
      <c r="Y108" s="221" t="s">
        <v>183</v>
      </c>
      <c r="Z108" s="210"/>
      <c r="AA108" s="210"/>
      <c r="AB108" s="210"/>
      <c r="AC108" s="210"/>
      <c r="AD108" s="210"/>
      <c r="AE108" s="210"/>
      <c r="AF108" s="210"/>
      <c r="AG108" s="210" t="s">
        <v>639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0">
        <v>99</v>
      </c>
      <c r="B109" s="241" t="s">
        <v>783</v>
      </c>
      <c r="C109" s="251" t="s">
        <v>784</v>
      </c>
      <c r="D109" s="242" t="s">
        <v>645</v>
      </c>
      <c r="E109" s="243">
        <v>4</v>
      </c>
      <c r="F109" s="244"/>
      <c r="G109" s="245">
        <f>ROUND(E109*F109,2)</f>
        <v>0</v>
      </c>
      <c r="H109" s="244"/>
      <c r="I109" s="245">
        <f>ROUND(E109*H109,2)</f>
        <v>0</v>
      </c>
      <c r="J109" s="244"/>
      <c r="K109" s="245">
        <f>ROUND(E109*J109,2)</f>
        <v>0</v>
      </c>
      <c r="L109" s="245">
        <v>21</v>
      </c>
      <c r="M109" s="245">
        <f>G109*(1+L109/100)</f>
        <v>0</v>
      </c>
      <c r="N109" s="243">
        <v>0</v>
      </c>
      <c r="O109" s="243">
        <f>ROUND(E109*N109,2)</f>
        <v>0</v>
      </c>
      <c r="P109" s="243">
        <v>0</v>
      </c>
      <c r="Q109" s="243">
        <f>ROUND(E109*P109,2)</f>
        <v>0</v>
      </c>
      <c r="R109" s="245"/>
      <c r="S109" s="245" t="s">
        <v>466</v>
      </c>
      <c r="T109" s="246" t="s">
        <v>318</v>
      </c>
      <c r="U109" s="221">
        <v>0</v>
      </c>
      <c r="V109" s="221">
        <f>ROUND(E109*U109,2)</f>
        <v>0</v>
      </c>
      <c r="W109" s="221"/>
      <c r="X109" s="221" t="s">
        <v>474</v>
      </c>
      <c r="Y109" s="221" t="s">
        <v>183</v>
      </c>
      <c r="Z109" s="210"/>
      <c r="AA109" s="210"/>
      <c r="AB109" s="210"/>
      <c r="AC109" s="210"/>
      <c r="AD109" s="210"/>
      <c r="AE109" s="210"/>
      <c r="AF109" s="210"/>
      <c r="AG109" s="210" t="s">
        <v>632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0">
        <v>100</v>
      </c>
      <c r="B110" s="241" t="s">
        <v>785</v>
      </c>
      <c r="C110" s="251" t="s">
        <v>786</v>
      </c>
      <c r="D110" s="242" t="s">
        <v>645</v>
      </c>
      <c r="E110" s="243">
        <v>4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21</v>
      </c>
      <c r="M110" s="245">
        <f>G110*(1+L110/100)</f>
        <v>0</v>
      </c>
      <c r="N110" s="243">
        <v>0</v>
      </c>
      <c r="O110" s="243">
        <f>ROUND(E110*N110,2)</f>
        <v>0</v>
      </c>
      <c r="P110" s="243">
        <v>0</v>
      </c>
      <c r="Q110" s="243">
        <f>ROUND(E110*P110,2)</f>
        <v>0</v>
      </c>
      <c r="R110" s="245"/>
      <c r="S110" s="245" t="s">
        <v>181</v>
      </c>
      <c r="T110" s="246" t="s">
        <v>318</v>
      </c>
      <c r="U110" s="221">
        <v>0.44500000000000001</v>
      </c>
      <c r="V110" s="221">
        <f>ROUND(E110*U110,2)</f>
        <v>1.78</v>
      </c>
      <c r="W110" s="221"/>
      <c r="X110" s="221" t="s">
        <v>182</v>
      </c>
      <c r="Y110" s="221" t="s">
        <v>183</v>
      </c>
      <c r="Z110" s="210"/>
      <c r="AA110" s="210"/>
      <c r="AB110" s="210"/>
      <c r="AC110" s="210"/>
      <c r="AD110" s="210"/>
      <c r="AE110" s="210"/>
      <c r="AF110" s="210"/>
      <c r="AG110" s="210" t="s">
        <v>639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0">
        <v>101</v>
      </c>
      <c r="B111" s="241" t="s">
        <v>787</v>
      </c>
      <c r="C111" s="251" t="s">
        <v>788</v>
      </c>
      <c r="D111" s="242" t="s">
        <v>645</v>
      </c>
      <c r="E111" s="243">
        <v>1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21</v>
      </c>
      <c r="M111" s="245">
        <f>G111*(1+L111/100)</f>
        <v>0</v>
      </c>
      <c r="N111" s="243">
        <v>0</v>
      </c>
      <c r="O111" s="243">
        <f>ROUND(E111*N111,2)</f>
        <v>0</v>
      </c>
      <c r="P111" s="243">
        <v>0</v>
      </c>
      <c r="Q111" s="243">
        <f>ROUND(E111*P111,2)</f>
        <v>0</v>
      </c>
      <c r="R111" s="245"/>
      <c r="S111" s="245" t="s">
        <v>466</v>
      </c>
      <c r="T111" s="246" t="s">
        <v>318</v>
      </c>
      <c r="U111" s="221">
        <v>0</v>
      </c>
      <c r="V111" s="221">
        <f>ROUND(E111*U111,2)</f>
        <v>0</v>
      </c>
      <c r="W111" s="221"/>
      <c r="X111" s="221" t="s">
        <v>474</v>
      </c>
      <c r="Y111" s="221" t="s">
        <v>183</v>
      </c>
      <c r="Z111" s="210"/>
      <c r="AA111" s="210"/>
      <c r="AB111" s="210"/>
      <c r="AC111" s="210"/>
      <c r="AD111" s="210"/>
      <c r="AE111" s="210"/>
      <c r="AF111" s="210"/>
      <c r="AG111" s="210" t="s">
        <v>632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40">
        <v>102</v>
      </c>
      <c r="B112" s="241" t="s">
        <v>774</v>
      </c>
      <c r="C112" s="251" t="s">
        <v>775</v>
      </c>
      <c r="D112" s="242" t="s">
        <v>645</v>
      </c>
      <c r="E112" s="243">
        <v>1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21</v>
      </c>
      <c r="M112" s="245">
        <f>G112*(1+L112/100)</f>
        <v>0</v>
      </c>
      <c r="N112" s="243">
        <v>0</v>
      </c>
      <c r="O112" s="243">
        <f>ROUND(E112*N112,2)</f>
        <v>0</v>
      </c>
      <c r="P112" s="243">
        <v>0</v>
      </c>
      <c r="Q112" s="243">
        <f>ROUND(E112*P112,2)</f>
        <v>0</v>
      </c>
      <c r="R112" s="245"/>
      <c r="S112" s="245" t="s">
        <v>181</v>
      </c>
      <c r="T112" s="246" t="s">
        <v>318</v>
      </c>
      <c r="U112" s="221">
        <v>1.575</v>
      </c>
      <c r="V112" s="221">
        <f>ROUND(E112*U112,2)</f>
        <v>1.58</v>
      </c>
      <c r="W112" s="221"/>
      <c r="X112" s="221" t="s">
        <v>182</v>
      </c>
      <c r="Y112" s="221" t="s">
        <v>183</v>
      </c>
      <c r="Z112" s="210"/>
      <c r="AA112" s="210"/>
      <c r="AB112" s="210"/>
      <c r="AC112" s="210"/>
      <c r="AD112" s="210"/>
      <c r="AE112" s="210"/>
      <c r="AF112" s="210"/>
      <c r="AG112" s="210" t="s">
        <v>639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40">
        <v>103</v>
      </c>
      <c r="B113" s="241" t="s">
        <v>654</v>
      </c>
      <c r="C113" s="251" t="s">
        <v>789</v>
      </c>
      <c r="D113" s="242" t="s">
        <v>645</v>
      </c>
      <c r="E113" s="243">
        <v>1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21</v>
      </c>
      <c r="M113" s="245">
        <f>G113*(1+L113/100)</f>
        <v>0</v>
      </c>
      <c r="N113" s="243">
        <v>0</v>
      </c>
      <c r="O113" s="243">
        <f>ROUND(E113*N113,2)</f>
        <v>0</v>
      </c>
      <c r="P113" s="243">
        <v>0</v>
      </c>
      <c r="Q113" s="243">
        <f>ROUND(E113*P113,2)</f>
        <v>0</v>
      </c>
      <c r="R113" s="245"/>
      <c r="S113" s="245" t="s">
        <v>466</v>
      </c>
      <c r="T113" s="246" t="s">
        <v>318</v>
      </c>
      <c r="U113" s="221">
        <v>0</v>
      </c>
      <c r="V113" s="221">
        <f>ROUND(E113*U113,2)</f>
        <v>0</v>
      </c>
      <c r="W113" s="221"/>
      <c r="X113" s="221" t="s">
        <v>657</v>
      </c>
      <c r="Y113" s="221" t="s">
        <v>183</v>
      </c>
      <c r="Z113" s="210"/>
      <c r="AA113" s="210"/>
      <c r="AB113" s="210"/>
      <c r="AC113" s="210"/>
      <c r="AD113" s="210"/>
      <c r="AE113" s="210"/>
      <c r="AF113" s="210"/>
      <c r="AG113" s="210" t="s">
        <v>658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0">
        <v>104</v>
      </c>
      <c r="B114" s="241" t="s">
        <v>781</v>
      </c>
      <c r="C114" s="251" t="s">
        <v>782</v>
      </c>
      <c r="D114" s="242" t="s">
        <v>645</v>
      </c>
      <c r="E114" s="243">
        <v>1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21</v>
      </c>
      <c r="M114" s="245">
        <f>G114*(1+L114/100)</f>
        <v>0</v>
      </c>
      <c r="N114" s="243">
        <v>0</v>
      </c>
      <c r="O114" s="243">
        <f>ROUND(E114*N114,2)</f>
        <v>0</v>
      </c>
      <c r="P114" s="243">
        <v>0</v>
      </c>
      <c r="Q114" s="243">
        <f>ROUND(E114*P114,2)</f>
        <v>0</v>
      </c>
      <c r="R114" s="245"/>
      <c r="S114" s="245" t="s">
        <v>181</v>
      </c>
      <c r="T114" s="246" t="s">
        <v>318</v>
      </c>
      <c r="U114" s="221">
        <v>0.246</v>
      </c>
      <c r="V114" s="221">
        <f>ROUND(E114*U114,2)</f>
        <v>0.25</v>
      </c>
      <c r="W114" s="221"/>
      <c r="X114" s="221" t="s">
        <v>182</v>
      </c>
      <c r="Y114" s="221" t="s">
        <v>183</v>
      </c>
      <c r="Z114" s="210"/>
      <c r="AA114" s="210"/>
      <c r="AB114" s="210"/>
      <c r="AC114" s="210"/>
      <c r="AD114" s="210"/>
      <c r="AE114" s="210"/>
      <c r="AF114" s="210"/>
      <c r="AG114" s="210" t="s">
        <v>639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0">
        <v>105</v>
      </c>
      <c r="B115" s="241" t="s">
        <v>654</v>
      </c>
      <c r="C115" s="251" t="s">
        <v>769</v>
      </c>
      <c r="D115" s="242" t="s">
        <v>645</v>
      </c>
      <c r="E115" s="243">
        <v>1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21</v>
      </c>
      <c r="M115" s="245">
        <f>G115*(1+L115/100)</f>
        <v>0</v>
      </c>
      <c r="N115" s="243">
        <v>0</v>
      </c>
      <c r="O115" s="243">
        <f>ROUND(E115*N115,2)</f>
        <v>0</v>
      </c>
      <c r="P115" s="243">
        <v>0</v>
      </c>
      <c r="Q115" s="243">
        <f>ROUND(E115*P115,2)</f>
        <v>0</v>
      </c>
      <c r="R115" s="245"/>
      <c r="S115" s="245" t="s">
        <v>466</v>
      </c>
      <c r="T115" s="246" t="s">
        <v>318</v>
      </c>
      <c r="U115" s="221">
        <v>0</v>
      </c>
      <c r="V115" s="221">
        <f>ROUND(E115*U115,2)</f>
        <v>0</v>
      </c>
      <c r="W115" s="221"/>
      <c r="X115" s="221" t="s">
        <v>657</v>
      </c>
      <c r="Y115" s="221" t="s">
        <v>183</v>
      </c>
      <c r="Z115" s="210"/>
      <c r="AA115" s="210"/>
      <c r="AB115" s="210"/>
      <c r="AC115" s="210"/>
      <c r="AD115" s="210"/>
      <c r="AE115" s="210"/>
      <c r="AF115" s="210"/>
      <c r="AG115" s="210" t="s">
        <v>673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0">
        <v>106</v>
      </c>
      <c r="B116" s="241" t="s">
        <v>654</v>
      </c>
      <c r="C116" s="251" t="s">
        <v>770</v>
      </c>
      <c r="D116" s="242" t="s">
        <v>645</v>
      </c>
      <c r="E116" s="243">
        <v>1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21</v>
      </c>
      <c r="M116" s="245">
        <f>G116*(1+L116/100)</f>
        <v>0</v>
      </c>
      <c r="N116" s="243">
        <v>0</v>
      </c>
      <c r="O116" s="243">
        <f>ROUND(E116*N116,2)</f>
        <v>0</v>
      </c>
      <c r="P116" s="243">
        <v>0</v>
      </c>
      <c r="Q116" s="243">
        <f>ROUND(E116*P116,2)</f>
        <v>0</v>
      </c>
      <c r="R116" s="245"/>
      <c r="S116" s="245" t="s">
        <v>466</v>
      </c>
      <c r="T116" s="246" t="s">
        <v>318</v>
      </c>
      <c r="U116" s="221">
        <v>0</v>
      </c>
      <c r="V116" s="221">
        <f>ROUND(E116*U116,2)</f>
        <v>0</v>
      </c>
      <c r="W116" s="221"/>
      <c r="X116" s="221" t="s">
        <v>657</v>
      </c>
      <c r="Y116" s="221" t="s">
        <v>183</v>
      </c>
      <c r="Z116" s="210"/>
      <c r="AA116" s="210"/>
      <c r="AB116" s="210"/>
      <c r="AC116" s="210"/>
      <c r="AD116" s="210"/>
      <c r="AE116" s="210"/>
      <c r="AF116" s="210"/>
      <c r="AG116" s="210" t="s">
        <v>658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0">
        <v>107</v>
      </c>
      <c r="B117" s="241" t="s">
        <v>654</v>
      </c>
      <c r="C117" s="251" t="s">
        <v>771</v>
      </c>
      <c r="D117" s="242" t="s">
        <v>645</v>
      </c>
      <c r="E117" s="243">
        <v>2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21</v>
      </c>
      <c r="M117" s="245">
        <f>G117*(1+L117/100)</f>
        <v>0</v>
      </c>
      <c r="N117" s="243">
        <v>0</v>
      </c>
      <c r="O117" s="243">
        <f>ROUND(E117*N117,2)</f>
        <v>0</v>
      </c>
      <c r="P117" s="243">
        <v>0</v>
      </c>
      <c r="Q117" s="243">
        <f>ROUND(E117*P117,2)</f>
        <v>0</v>
      </c>
      <c r="R117" s="245"/>
      <c r="S117" s="245" t="s">
        <v>466</v>
      </c>
      <c r="T117" s="246" t="s">
        <v>318</v>
      </c>
      <c r="U117" s="221">
        <v>0</v>
      </c>
      <c r="V117" s="221">
        <f>ROUND(E117*U117,2)</f>
        <v>0</v>
      </c>
      <c r="W117" s="221"/>
      <c r="X117" s="221" t="s">
        <v>657</v>
      </c>
      <c r="Y117" s="221" t="s">
        <v>183</v>
      </c>
      <c r="Z117" s="210"/>
      <c r="AA117" s="210"/>
      <c r="AB117" s="210"/>
      <c r="AC117" s="210"/>
      <c r="AD117" s="210"/>
      <c r="AE117" s="210"/>
      <c r="AF117" s="210"/>
      <c r="AG117" s="210" t="s">
        <v>673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1" x14ac:dyDescent="0.2">
      <c r="A118" s="240">
        <v>108</v>
      </c>
      <c r="B118" s="241" t="s">
        <v>654</v>
      </c>
      <c r="C118" s="251" t="s">
        <v>790</v>
      </c>
      <c r="D118" s="242" t="s">
        <v>645</v>
      </c>
      <c r="E118" s="243">
        <v>1</v>
      </c>
      <c r="F118" s="244"/>
      <c r="G118" s="245">
        <f>ROUND(E118*F118,2)</f>
        <v>0</v>
      </c>
      <c r="H118" s="244"/>
      <c r="I118" s="245">
        <f>ROUND(E118*H118,2)</f>
        <v>0</v>
      </c>
      <c r="J118" s="244"/>
      <c r="K118" s="245">
        <f>ROUND(E118*J118,2)</f>
        <v>0</v>
      </c>
      <c r="L118" s="245">
        <v>21</v>
      </c>
      <c r="M118" s="245">
        <f>G118*(1+L118/100)</f>
        <v>0</v>
      </c>
      <c r="N118" s="243">
        <v>0</v>
      </c>
      <c r="O118" s="243">
        <f>ROUND(E118*N118,2)</f>
        <v>0</v>
      </c>
      <c r="P118" s="243">
        <v>0</v>
      </c>
      <c r="Q118" s="243">
        <f>ROUND(E118*P118,2)</f>
        <v>0</v>
      </c>
      <c r="R118" s="245"/>
      <c r="S118" s="245" t="s">
        <v>466</v>
      </c>
      <c r="T118" s="246" t="s">
        <v>318</v>
      </c>
      <c r="U118" s="221">
        <v>0</v>
      </c>
      <c r="V118" s="221">
        <f>ROUND(E118*U118,2)</f>
        <v>0</v>
      </c>
      <c r="W118" s="221"/>
      <c r="X118" s="221" t="s">
        <v>657</v>
      </c>
      <c r="Y118" s="221" t="s">
        <v>183</v>
      </c>
      <c r="Z118" s="210"/>
      <c r="AA118" s="210"/>
      <c r="AB118" s="210"/>
      <c r="AC118" s="210"/>
      <c r="AD118" s="210"/>
      <c r="AE118" s="210"/>
      <c r="AF118" s="210"/>
      <c r="AG118" s="210" t="s">
        <v>658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0">
        <v>109</v>
      </c>
      <c r="B119" s="241" t="s">
        <v>785</v>
      </c>
      <c r="C119" s="251" t="s">
        <v>786</v>
      </c>
      <c r="D119" s="242" t="s">
        <v>645</v>
      </c>
      <c r="E119" s="243">
        <v>1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21</v>
      </c>
      <c r="M119" s="245">
        <f>G119*(1+L119/100)</f>
        <v>0</v>
      </c>
      <c r="N119" s="243">
        <v>0</v>
      </c>
      <c r="O119" s="243">
        <f>ROUND(E119*N119,2)</f>
        <v>0</v>
      </c>
      <c r="P119" s="243">
        <v>0</v>
      </c>
      <c r="Q119" s="243">
        <f>ROUND(E119*P119,2)</f>
        <v>0</v>
      </c>
      <c r="R119" s="245"/>
      <c r="S119" s="245" t="s">
        <v>181</v>
      </c>
      <c r="T119" s="246" t="s">
        <v>318</v>
      </c>
      <c r="U119" s="221">
        <v>0.44500000000000001</v>
      </c>
      <c r="V119" s="221">
        <f>ROUND(E119*U119,2)</f>
        <v>0.45</v>
      </c>
      <c r="W119" s="221"/>
      <c r="X119" s="221" t="s">
        <v>182</v>
      </c>
      <c r="Y119" s="221" t="s">
        <v>183</v>
      </c>
      <c r="Z119" s="210"/>
      <c r="AA119" s="210"/>
      <c r="AB119" s="210"/>
      <c r="AC119" s="210"/>
      <c r="AD119" s="210"/>
      <c r="AE119" s="210"/>
      <c r="AF119" s="210"/>
      <c r="AG119" s="210" t="s">
        <v>639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0">
        <v>110</v>
      </c>
      <c r="B120" s="241" t="s">
        <v>654</v>
      </c>
      <c r="C120" s="251" t="s">
        <v>791</v>
      </c>
      <c r="D120" s="242" t="s">
        <v>645</v>
      </c>
      <c r="E120" s="243">
        <v>1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21</v>
      </c>
      <c r="M120" s="245">
        <f>G120*(1+L120/100)</f>
        <v>0</v>
      </c>
      <c r="N120" s="243">
        <v>0</v>
      </c>
      <c r="O120" s="243">
        <f>ROUND(E120*N120,2)</f>
        <v>0</v>
      </c>
      <c r="P120" s="243">
        <v>0</v>
      </c>
      <c r="Q120" s="243">
        <f>ROUND(E120*P120,2)</f>
        <v>0</v>
      </c>
      <c r="R120" s="245"/>
      <c r="S120" s="245" t="s">
        <v>466</v>
      </c>
      <c r="T120" s="246" t="s">
        <v>318</v>
      </c>
      <c r="U120" s="221">
        <v>0</v>
      </c>
      <c r="V120" s="221">
        <f>ROUND(E120*U120,2)</f>
        <v>0</v>
      </c>
      <c r="W120" s="221"/>
      <c r="X120" s="221" t="s">
        <v>657</v>
      </c>
      <c r="Y120" s="221" t="s">
        <v>183</v>
      </c>
      <c r="Z120" s="210"/>
      <c r="AA120" s="210"/>
      <c r="AB120" s="210"/>
      <c r="AC120" s="210"/>
      <c r="AD120" s="210"/>
      <c r="AE120" s="210"/>
      <c r="AF120" s="210"/>
      <c r="AG120" s="210" t="s">
        <v>658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0">
        <v>111</v>
      </c>
      <c r="B121" s="241" t="s">
        <v>654</v>
      </c>
      <c r="C121" s="251" t="s">
        <v>31</v>
      </c>
      <c r="D121" s="242" t="s">
        <v>645</v>
      </c>
      <c r="E121" s="243">
        <v>1</v>
      </c>
      <c r="F121" s="244"/>
      <c r="G121" s="245">
        <f>ROUND(E121*F121,2)</f>
        <v>0</v>
      </c>
      <c r="H121" s="244"/>
      <c r="I121" s="245">
        <f>ROUND(E121*H121,2)</f>
        <v>0</v>
      </c>
      <c r="J121" s="244"/>
      <c r="K121" s="245">
        <f>ROUND(E121*J121,2)</f>
        <v>0</v>
      </c>
      <c r="L121" s="245">
        <v>21</v>
      </c>
      <c r="M121" s="245">
        <f>G121*(1+L121/100)</f>
        <v>0</v>
      </c>
      <c r="N121" s="243">
        <v>0</v>
      </c>
      <c r="O121" s="243">
        <f>ROUND(E121*N121,2)</f>
        <v>0</v>
      </c>
      <c r="P121" s="243">
        <v>0</v>
      </c>
      <c r="Q121" s="243">
        <f>ROUND(E121*P121,2)</f>
        <v>0</v>
      </c>
      <c r="R121" s="245"/>
      <c r="S121" s="245" t="s">
        <v>466</v>
      </c>
      <c r="T121" s="246" t="s">
        <v>318</v>
      </c>
      <c r="U121" s="221">
        <v>0</v>
      </c>
      <c r="V121" s="221">
        <f>ROUND(E121*U121,2)</f>
        <v>0</v>
      </c>
      <c r="W121" s="221"/>
      <c r="X121" s="221" t="s">
        <v>657</v>
      </c>
      <c r="Y121" s="221" t="s">
        <v>183</v>
      </c>
      <c r="Z121" s="210"/>
      <c r="AA121" s="210"/>
      <c r="AB121" s="210"/>
      <c r="AC121" s="210"/>
      <c r="AD121" s="210"/>
      <c r="AE121" s="210"/>
      <c r="AF121" s="210"/>
      <c r="AG121" s="210" t="s">
        <v>673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0">
        <v>112</v>
      </c>
      <c r="B122" s="241" t="s">
        <v>654</v>
      </c>
      <c r="C122" s="251" t="s">
        <v>792</v>
      </c>
      <c r="D122" s="242" t="s">
        <v>645</v>
      </c>
      <c r="E122" s="243">
        <v>1</v>
      </c>
      <c r="F122" s="244"/>
      <c r="G122" s="245">
        <f>ROUND(E122*F122,2)</f>
        <v>0</v>
      </c>
      <c r="H122" s="244"/>
      <c r="I122" s="245">
        <f>ROUND(E122*H122,2)</f>
        <v>0</v>
      </c>
      <c r="J122" s="244"/>
      <c r="K122" s="245">
        <f>ROUND(E122*J122,2)</f>
        <v>0</v>
      </c>
      <c r="L122" s="245">
        <v>21</v>
      </c>
      <c r="M122" s="245">
        <f>G122*(1+L122/100)</f>
        <v>0</v>
      </c>
      <c r="N122" s="243">
        <v>0</v>
      </c>
      <c r="O122" s="243">
        <f>ROUND(E122*N122,2)</f>
        <v>0</v>
      </c>
      <c r="P122" s="243">
        <v>0</v>
      </c>
      <c r="Q122" s="243">
        <f>ROUND(E122*P122,2)</f>
        <v>0</v>
      </c>
      <c r="R122" s="245"/>
      <c r="S122" s="245" t="s">
        <v>466</v>
      </c>
      <c r="T122" s="246" t="s">
        <v>318</v>
      </c>
      <c r="U122" s="221">
        <v>0</v>
      </c>
      <c r="V122" s="221">
        <f>ROUND(E122*U122,2)</f>
        <v>0</v>
      </c>
      <c r="W122" s="221"/>
      <c r="X122" s="221" t="s">
        <v>657</v>
      </c>
      <c r="Y122" s="221" t="s">
        <v>183</v>
      </c>
      <c r="Z122" s="210"/>
      <c r="AA122" s="210"/>
      <c r="AB122" s="210"/>
      <c r="AC122" s="210"/>
      <c r="AD122" s="210"/>
      <c r="AE122" s="210"/>
      <c r="AF122" s="210"/>
      <c r="AG122" s="210" t="s">
        <v>673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0">
        <v>113</v>
      </c>
      <c r="B123" s="241" t="s">
        <v>654</v>
      </c>
      <c r="C123" s="251" t="s">
        <v>793</v>
      </c>
      <c r="D123" s="242" t="s">
        <v>645</v>
      </c>
      <c r="E123" s="243">
        <v>1</v>
      </c>
      <c r="F123" s="244"/>
      <c r="G123" s="245">
        <f>ROUND(E123*F123,2)</f>
        <v>0</v>
      </c>
      <c r="H123" s="244"/>
      <c r="I123" s="245">
        <f>ROUND(E123*H123,2)</f>
        <v>0</v>
      </c>
      <c r="J123" s="244"/>
      <c r="K123" s="245">
        <f>ROUND(E123*J123,2)</f>
        <v>0</v>
      </c>
      <c r="L123" s="245">
        <v>21</v>
      </c>
      <c r="M123" s="245">
        <f>G123*(1+L123/100)</f>
        <v>0</v>
      </c>
      <c r="N123" s="243">
        <v>0</v>
      </c>
      <c r="O123" s="243">
        <f>ROUND(E123*N123,2)</f>
        <v>0</v>
      </c>
      <c r="P123" s="243">
        <v>0</v>
      </c>
      <c r="Q123" s="243">
        <f>ROUND(E123*P123,2)</f>
        <v>0</v>
      </c>
      <c r="R123" s="245"/>
      <c r="S123" s="245" t="s">
        <v>466</v>
      </c>
      <c r="T123" s="246" t="s">
        <v>318</v>
      </c>
      <c r="U123" s="221">
        <v>0</v>
      </c>
      <c r="V123" s="221">
        <f>ROUND(E123*U123,2)</f>
        <v>0</v>
      </c>
      <c r="W123" s="221"/>
      <c r="X123" s="221" t="s">
        <v>657</v>
      </c>
      <c r="Y123" s="221" t="s">
        <v>183</v>
      </c>
      <c r="Z123" s="210"/>
      <c r="AA123" s="210"/>
      <c r="AB123" s="210"/>
      <c r="AC123" s="210"/>
      <c r="AD123" s="210"/>
      <c r="AE123" s="210"/>
      <c r="AF123" s="210"/>
      <c r="AG123" s="210" t="s">
        <v>658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40">
        <v>114</v>
      </c>
      <c r="B124" s="241" t="s">
        <v>654</v>
      </c>
      <c r="C124" s="251" t="s">
        <v>794</v>
      </c>
      <c r="D124" s="242" t="s">
        <v>249</v>
      </c>
      <c r="E124" s="243">
        <v>1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21</v>
      </c>
      <c r="M124" s="245">
        <f>G124*(1+L124/100)</f>
        <v>0</v>
      </c>
      <c r="N124" s="243">
        <v>0</v>
      </c>
      <c r="O124" s="243">
        <f>ROUND(E124*N124,2)</f>
        <v>0</v>
      </c>
      <c r="P124" s="243">
        <v>0</v>
      </c>
      <c r="Q124" s="243">
        <f>ROUND(E124*P124,2)</f>
        <v>0</v>
      </c>
      <c r="R124" s="245"/>
      <c r="S124" s="245" t="s">
        <v>466</v>
      </c>
      <c r="T124" s="246" t="s">
        <v>318</v>
      </c>
      <c r="U124" s="221">
        <v>0</v>
      </c>
      <c r="V124" s="221">
        <f>ROUND(E124*U124,2)</f>
        <v>0</v>
      </c>
      <c r="W124" s="221"/>
      <c r="X124" s="221" t="s">
        <v>657</v>
      </c>
      <c r="Y124" s="221" t="s">
        <v>183</v>
      </c>
      <c r="Z124" s="210"/>
      <c r="AA124" s="210"/>
      <c r="AB124" s="210"/>
      <c r="AC124" s="210"/>
      <c r="AD124" s="210"/>
      <c r="AE124" s="210"/>
      <c r="AF124" s="210"/>
      <c r="AG124" s="210" t="s">
        <v>673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0">
        <v>115</v>
      </c>
      <c r="B125" s="241" t="s">
        <v>654</v>
      </c>
      <c r="C125" s="251" t="s">
        <v>795</v>
      </c>
      <c r="D125" s="242" t="s">
        <v>645</v>
      </c>
      <c r="E125" s="243">
        <v>1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21</v>
      </c>
      <c r="M125" s="245">
        <f>G125*(1+L125/100)</f>
        <v>0</v>
      </c>
      <c r="N125" s="243">
        <v>0</v>
      </c>
      <c r="O125" s="243">
        <f>ROUND(E125*N125,2)</f>
        <v>0</v>
      </c>
      <c r="P125" s="243">
        <v>0</v>
      </c>
      <c r="Q125" s="243">
        <f>ROUND(E125*P125,2)</f>
        <v>0</v>
      </c>
      <c r="R125" s="245"/>
      <c r="S125" s="245" t="s">
        <v>466</v>
      </c>
      <c r="T125" s="246" t="s">
        <v>318</v>
      </c>
      <c r="U125" s="221">
        <v>0</v>
      </c>
      <c r="V125" s="221">
        <f>ROUND(E125*U125,2)</f>
        <v>0</v>
      </c>
      <c r="W125" s="221"/>
      <c r="X125" s="221" t="s">
        <v>657</v>
      </c>
      <c r="Y125" s="221" t="s">
        <v>183</v>
      </c>
      <c r="Z125" s="210"/>
      <c r="AA125" s="210"/>
      <c r="AB125" s="210"/>
      <c r="AC125" s="210"/>
      <c r="AD125" s="210"/>
      <c r="AE125" s="210"/>
      <c r="AF125" s="210"/>
      <c r="AG125" s="210" t="s">
        <v>658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40">
        <v>116</v>
      </c>
      <c r="B126" s="241" t="s">
        <v>654</v>
      </c>
      <c r="C126" s="251" t="s">
        <v>796</v>
      </c>
      <c r="D126" s="242" t="s">
        <v>645</v>
      </c>
      <c r="E126" s="243">
        <v>1</v>
      </c>
      <c r="F126" s="244"/>
      <c r="G126" s="245">
        <f>ROUND(E126*F126,2)</f>
        <v>0</v>
      </c>
      <c r="H126" s="244"/>
      <c r="I126" s="245">
        <f>ROUND(E126*H126,2)</f>
        <v>0</v>
      </c>
      <c r="J126" s="244"/>
      <c r="K126" s="245">
        <f>ROUND(E126*J126,2)</f>
        <v>0</v>
      </c>
      <c r="L126" s="245">
        <v>21</v>
      </c>
      <c r="M126" s="245">
        <f>G126*(1+L126/100)</f>
        <v>0</v>
      </c>
      <c r="N126" s="243">
        <v>0</v>
      </c>
      <c r="O126" s="243">
        <f>ROUND(E126*N126,2)</f>
        <v>0</v>
      </c>
      <c r="P126" s="243">
        <v>0</v>
      </c>
      <c r="Q126" s="243">
        <f>ROUND(E126*P126,2)</f>
        <v>0</v>
      </c>
      <c r="R126" s="245"/>
      <c r="S126" s="245" t="s">
        <v>466</v>
      </c>
      <c r="T126" s="246" t="s">
        <v>318</v>
      </c>
      <c r="U126" s="221">
        <v>0</v>
      </c>
      <c r="V126" s="221">
        <f>ROUND(E126*U126,2)</f>
        <v>0</v>
      </c>
      <c r="W126" s="221"/>
      <c r="X126" s="221" t="s">
        <v>657</v>
      </c>
      <c r="Y126" s="221" t="s">
        <v>183</v>
      </c>
      <c r="Z126" s="210"/>
      <c r="AA126" s="210"/>
      <c r="AB126" s="210"/>
      <c r="AC126" s="210"/>
      <c r="AD126" s="210"/>
      <c r="AE126" s="210"/>
      <c r="AF126" s="210"/>
      <c r="AG126" s="210" t="s">
        <v>658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0">
        <v>117</v>
      </c>
      <c r="B127" s="241" t="s">
        <v>797</v>
      </c>
      <c r="C127" s="251" t="s">
        <v>798</v>
      </c>
      <c r="D127" s="242" t="s">
        <v>645</v>
      </c>
      <c r="E127" s="243">
        <v>1</v>
      </c>
      <c r="F127" s="244"/>
      <c r="G127" s="245">
        <f>ROUND(E127*F127,2)</f>
        <v>0</v>
      </c>
      <c r="H127" s="244"/>
      <c r="I127" s="245">
        <f>ROUND(E127*H127,2)</f>
        <v>0</v>
      </c>
      <c r="J127" s="244"/>
      <c r="K127" s="245">
        <f>ROUND(E127*J127,2)</f>
        <v>0</v>
      </c>
      <c r="L127" s="245">
        <v>21</v>
      </c>
      <c r="M127" s="245">
        <f>G127*(1+L127/100)</f>
        <v>0</v>
      </c>
      <c r="N127" s="243">
        <v>0</v>
      </c>
      <c r="O127" s="243">
        <f>ROUND(E127*N127,2)</f>
        <v>0</v>
      </c>
      <c r="P127" s="243">
        <v>0</v>
      </c>
      <c r="Q127" s="243">
        <f>ROUND(E127*P127,2)</f>
        <v>0</v>
      </c>
      <c r="R127" s="245"/>
      <c r="S127" s="245" t="s">
        <v>466</v>
      </c>
      <c r="T127" s="246" t="s">
        <v>318</v>
      </c>
      <c r="U127" s="221">
        <v>0</v>
      </c>
      <c r="V127" s="221">
        <f>ROUND(E127*U127,2)</f>
        <v>0</v>
      </c>
      <c r="W127" s="221"/>
      <c r="X127" s="221" t="s">
        <v>182</v>
      </c>
      <c r="Y127" s="221" t="s">
        <v>183</v>
      </c>
      <c r="Z127" s="210"/>
      <c r="AA127" s="210"/>
      <c r="AB127" s="210"/>
      <c r="AC127" s="210"/>
      <c r="AD127" s="210"/>
      <c r="AE127" s="210"/>
      <c r="AF127" s="210"/>
      <c r="AG127" s="210" t="s">
        <v>639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0">
        <v>118</v>
      </c>
      <c r="B128" s="241" t="s">
        <v>654</v>
      </c>
      <c r="C128" s="251" t="s">
        <v>799</v>
      </c>
      <c r="D128" s="242" t="s">
        <v>645</v>
      </c>
      <c r="E128" s="243">
        <v>1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21</v>
      </c>
      <c r="M128" s="245">
        <f>G128*(1+L128/100)</f>
        <v>0</v>
      </c>
      <c r="N128" s="243">
        <v>0</v>
      </c>
      <c r="O128" s="243">
        <f>ROUND(E128*N128,2)</f>
        <v>0</v>
      </c>
      <c r="P128" s="243">
        <v>0</v>
      </c>
      <c r="Q128" s="243">
        <f>ROUND(E128*P128,2)</f>
        <v>0</v>
      </c>
      <c r="R128" s="245"/>
      <c r="S128" s="245" t="s">
        <v>466</v>
      </c>
      <c r="T128" s="246" t="s">
        <v>318</v>
      </c>
      <c r="U128" s="221">
        <v>0</v>
      </c>
      <c r="V128" s="221">
        <f>ROUND(E128*U128,2)</f>
        <v>0</v>
      </c>
      <c r="W128" s="221"/>
      <c r="X128" s="221" t="s">
        <v>657</v>
      </c>
      <c r="Y128" s="221" t="s">
        <v>183</v>
      </c>
      <c r="Z128" s="210"/>
      <c r="AA128" s="210"/>
      <c r="AB128" s="210"/>
      <c r="AC128" s="210"/>
      <c r="AD128" s="210"/>
      <c r="AE128" s="210"/>
      <c r="AF128" s="210"/>
      <c r="AG128" s="210" t="s">
        <v>658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0">
        <v>119</v>
      </c>
      <c r="B129" s="241" t="s">
        <v>654</v>
      </c>
      <c r="C129" s="251" t="s">
        <v>800</v>
      </c>
      <c r="D129" s="242" t="s">
        <v>645</v>
      </c>
      <c r="E129" s="243">
        <v>1</v>
      </c>
      <c r="F129" s="244"/>
      <c r="G129" s="245">
        <f>ROUND(E129*F129,2)</f>
        <v>0</v>
      </c>
      <c r="H129" s="244"/>
      <c r="I129" s="245">
        <f>ROUND(E129*H129,2)</f>
        <v>0</v>
      </c>
      <c r="J129" s="244"/>
      <c r="K129" s="245">
        <f>ROUND(E129*J129,2)</f>
        <v>0</v>
      </c>
      <c r="L129" s="245">
        <v>21</v>
      </c>
      <c r="M129" s="245">
        <f>G129*(1+L129/100)</f>
        <v>0</v>
      </c>
      <c r="N129" s="243">
        <v>0</v>
      </c>
      <c r="O129" s="243">
        <f>ROUND(E129*N129,2)</f>
        <v>0</v>
      </c>
      <c r="P129" s="243">
        <v>0</v>
      </c>
      <c r="Q129" s="243">
        <f>ROUND(E129*P129,2)</f>
        <v>0</v>
      </c>
      <c r="R129" s="245"/>
      <c r="S129" s="245" t="s">
        <v>466</v>
      </c>
      <c r="T129" s="246" t="s">
        <v>318</v>
      </c>
      <c r="U129" s="221">
        <v>0</v>
      </c>
      <c r="V129" s="221">
        <f>ROUND(E129*U129,2)</f>
        <v>0</v>
      </c>
      <c r="W129" s="221"/>
      <c r="X129" s="221" t="s">
        <v>657</v>
      </c>
      <c r="Y129" s="221" t="s">
        <v>183</v>
      </c>
      <c r="Z129" s="210"/>
      <c r="AA129" s="210"/>
      <c r="AB129" s="210"/>
      <c r="AC129" s="210"/>
      <c r="AD129" s="210"/>
      <c r="AE129" s="210"/>
      <c r="AF129" s="210"/>
      <c r="AG129" s="210" t="s">
        <v>658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0">
        <v>120</v>
      </c>
      <c r="B130" s="241" t="s">
        <v>654</v>
      </c>
      <c r="C130" s="251" t="s">
        <v>801</v>
      </c>
      <c r="D130" s="242" t="s">
        <v>645</v>
      </c>
      <c r="E130" s="243">
        <v>1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21</v>
      </c>
      <c r="M130" s="245">
        <f>G130*(1+L130/100)</f>
        <v>0</v>
      </c>
      <c r="N130" s="243">
        <v>0</v>
      </c>
      <c r="O130" s="243">
        <f>ROUND(E130*N130,2)</f>
        <v>0</v>
      </c>
      <c r="P130" s="243">
        <v>0</v>
      </c>
      <c r="Q130" s="243">
        <f>ROUND(E130*P130,2)</f>
        <v>0</v>
      </c>
      <c r="R130" s="245"/>
      <c r="S130" s="245" t="s">
        <v>466</v>
      </c>
      <c r="T130" s="246" t="s">
        <v>318</v>
      </c>
      <c r="U130" s="221">
        <v>0</v>
      </c>
      <c r="V130" s="221">
        <f>ROUND(E130*U130,2)</f>
        <v>0</v>
      </c>
      <c r="W130" s="221"/>
      <c r="X130" s="221" t="s">
        <v>657</v>
      </c>
      <c r="Y130" s="221" t="s">
        <v>183</v>
      </c>
      <c r="Z130" s="210"/>
      <c r="AA130" s="210"/>
      <c r="AB130" s="210"/>
      <c r="AC130" s="210"/>
      <c r="AD130" s="210"/>
      <c r="AE130" s="210"/>
      <c r="AF130" s="210"/>
      <c r="AG130" s="210" t="s">
        <v>658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0">
        <v>121</v>
      </c>
      <c r="B131" s="241" t="s">
        <v>654</v>
      </c>
      <c r="C131" s="251" t="s">
        <v>802</v>
      </c>
      <c r="D131" s="242" t="s">
        <v>645</v>
      </c>
      <c r="E131" s="243">
        <v>3</v>
      </c>
      <c r="F131" s="244"/>
      <c r="G131" s="245">
        <f>ROUND(E131*F131,2)</f>
        <v>0</v>
      </c>
      <c r="H131" s="244"/>
      <c r="I131" s="245">
        <f>ROUND(E131*H131,2)</f>
        <v>0</v>
      </c>
      <c r="J131" s="244"/>
      <c r="K131" s="245">
        <f>ROUND(E131*J131,2)</f>
        <v>0</v>
      </c>
      <c r="L131" s="245">
        <v>21</v>
      </c>
      <c r="M131" s="245">
        <f>G131*(1+L131/100)</f>
        <v>0</v>
      </c>
      <c r="N131" s="243">
        <v>0</v>
      </c>
      <c r="O131" s="243">
        <f>ROUND(E131*N131,2)</f>
        <v>0</v>
      </c>
      <c r="P131" s="243">
        <v>0</v>
      </c>
      <c r="Q131" s="243">
        <f>ROUND(E131*P131,2)</f>
        <v>0</v>
      </c>
      <c r="R131" s="245"/>
      <c r="S131" s="245" t="s">
        <v>466</v>
      </c>
      <c r="T131" s="246" t="s">
        <v>318</v>
      </c>
      <c r="U131" s="221">
        <v>0</v>
      </c>
      <c r="V131" s="221">
        <f>ROUND(E131*U131,2)</f>
        <v>0</v>
      </c>
      <c r="W131" s="221"/>
      <c r="X131" s="221" t="s">
        <v>657</v>
      </c>
      <c r="Y131" s="221" t="s">
        <v>183</v>
      </c>
      <c r="Z131" s="210"/>
      <c r="AA131" s="210"/>
      <c r="AB131" s="210"/>
      <c r="AC131" s="210"/>
      <c r="AD131" s="210"/>
      <c r="AE131" s="210"/>
      <c r="AF131" s="210"/>
      <c r="AG131" s="210" t="s">
        <v>673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0">
        <v>122</v>
      </c>
      <c r="B132" s="241" t="s">
        <v>803</v>
      </c>
      <c r="C132" s="251" t="s">
        <v>804</v>
      </c>
      <c r="D132" s="242" t="s">
        <v>645</v>
      </c>
      <c r="E132" s="243">
        <v>1</v>
      </c>
      <c r="F132" s="244"/>
      <c r="G132" s="245">
        <f>ROUND(E132*F132,2)</f>
        <v>0</v>
      </c>
      <c r="H132" s="244"/>
      <c r="I132" s="245">
        <f>ROUND(E132*H132,2)</f>
        <v>0</v>
      </c>
      <c r="J132" s="244"/>
      <c r="K132" s="245">
        <f>ROUND(E132*J132,2)</f>
        <v>0</v>
      </c>
      <c r="L132" s="245">
        <v>21</v>
      </c>
      <c r="M132" s="245">
        <f>G132*(1+L132/100)</f>
        <v>0</v>
      </c>
      <c r="N132" s="243">
        <v>0</v>
      </c>
      <c r="O132" s="243">
        <f>ROUND(E132*N132,2)</f>
        <v>0</v>
      </c>
      <c r="P132" s="243">
        <v>0</v>
      </c>
      <c r="Q132" s="243">
        <f>ROUND(E132*P132,2)</f>
        <v>0</v>
      </c>
      <c r="R132" s="245"/>
      <c r="S132" s="245" t="s">
        <v>181</v>
      </c>
      <c r="T132" s="246" t="s">
        <v>318</v>
      </c>
      <c r="U132" s="221">
        <v>0.50600000000000001</v>
      </c>
      <c r="V132" s="221">
        <f>ROUND(E132*U132,2)</f>
        <v>0.51</v>
      </c>
      <c r="W132" s="221"/>
      <c r="X132" s="221" t="s">
        <v>182</v>
      </c>
      <c r="Y132" s="221" t="s">
        <v>183</v>
      </c>
      <c r="Z132" s="210"/>
      <c r="AA132" s="210"/>
      <c r="AB132" s="210"/>
      <c r="AC132" s="210"/>
      <c r="AD132" s="210"/>
      <c r="AE132" s="210"/>
      <c r="AF132" s="210"/>
      <c r="AG132" s="210" t="s">
        <v>639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0">
        <v>123</v>
      </c>
      <c r="B133" s="241" t="s">
        <v>805</v>
      </c>
      <c r="C133" s="251" t="s">
        <v>806</v>
      </c>
      <c r="D133" s="242" t="s">
        <v>645</v>
      </c>
      <c r="E133" s="243">
        <v>1</v>
      </c>
      <c r="F133" s="244"/>
      <c r="G133" s="245">
        <f>ROUND(E133*F133,2)</f>
        <v>0</v>
      </c>
      <c r="H133" s="244"/>
      <c r="I133" s="245">
        <f>ROUND(E133*H133,2)</f>
        <v>0</v>
      </c>
      <c r="J133" s="244"/>
      <c r="K133" s="245">
        <f>ROUND(E133*J133,2)</f>
        <v>0</v>
      </c>
      <c r="L133" s="245">
        <v>21</v>
      </c>
      <c r="M133" s="245">
        <f>G133*(1+L133/100)</f>
        <v>0</v>
      </c>
      <c r="N133" s="243">
        <v>0</v>
      </c>
      <c r="O133" s="243">
        <f>ROUND(E133*N133,2)</f>
        <v>0</v>
      </c>
      <c r="P133" s="243">
        <v>0</v>
      </c>
      <c r="Q133" s="243">
        <f>ROUND(E133*P133,2)</f>
        <v>0</v>
      </c>
      <c r="R133" s="245"/>
      <c r="S133" s="245" t="s">
        <v>466</v>
      </c>
      <c r="T133" s="246" t="s">
        <v>318</v>
      </c>
      <c r="U133" s="221">
        <v>0</v>
      </c>
      <c r="V133" s="221">
        <f>ROUND(E133*U133,2)</f>
        <v>0</v>
      </c>
      <c r="W133" s="221"/>
      <c r="X133" s="221" t="s">
        <v>474</v>
      </c>
      <c r="Y133" s="221" t="s">
        <v>183</v>
      </c>
      <c r="Z133" s="210"/>
      <c r="AA133" s="210"/>
      <c r="AB133" s="210"/>
      <c r="AC133" s="210"/>
      <c r="AD133" s="210"/>
      <c r="AE133" s="210"/>
      <c r="AF133" s="210"/>
      <c r="AG133" s="210" t="s">
        <v>632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0">
        <v>124</v>
      </c>
      <c r="B134" s="241" t="s">
        <v>807</v>
      </c>
      <c r="C134" s="251" t="s">
        <v>782</v>
      </c>
      <c r="D134" s="242" t="s">
        <v>645</v>
      </c>
      <c r="E134" s="243">
        <v>1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21</v>
      </c>
      <c r="M134" s="245">
        <f>G134*(1+L134/100)</f>
        <v>0</v>
      </c>
      <c r="N134" s="243">
        <v>0</v>
      </c>
      <c r="O134" s="243">
        <f>ROUND(E134*N134,2)</f>
        <v>0</v>
      </c>
      <c r="P134" s="243">
        <v>0</v>
      </c>
      <c r="Q134" s="243">
        <f>ROUND(E134*P134,2)</f>
        <v>0</v>
      </c>
      <c r="R134" s="245"/>
      <c r="S134" s="245" t="s">
        <v>181</v>
      </c>
      <c r="T134" s="246" t="s">
        <v>318</v>
      </c>
      <c r="U134" s="221">
        <v>0.25</v>
      </c>
      <c r="V134" s="221">
        <f>ROUND(E134*U134,2)</f>
        <v>0.25</v>
      </c>
      <c r="W134" s="221"/>
      <c r="X134" s="221" t="s">
        <v>182</v>
      </c>
      <c r="Y134" s="221" t="s">
        <v>183</v>
      </c>
      <c r="Z134" s="210"/>
      <c r="AA134" s="210"/>
      <c r="AB134" s="210"/>
      <c r="AC134" s="210"/>
      <c r="AD134" s="210"/>
      <c r="AE134" s="210"/>
      <c r="AF134" s="210"/>
      <c r="AG134" s="210" t="s">
        <v>639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0">
        <v>125</v>
      </c>
      <c r="B135" s="241" t="s">
        <v>808</v>
      </c>
      <c r="C135" s="251" t="s">
        <v>809</v>
      </c>
      <c r="D135" s="242" t="s">
        <v>645</v>
      </c>
      <c r="E135" s="243">
        <v>1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21</v>
      </c>
      <c r="M135" s="245">
        <f>G135*(1+L135/100)</f>
        <v>0</v>
      </c>
      <c r="N135" s="243">
        <v>0</v>
      </c>
      <c r="O135" s="243">
        <f>ROUND(E135*N135,2)</f>
        <v>0</v>
      </c>
      <c r="P135" s="243">
        <v>0</v>
      </c>
      <c r="Q135" s="243">
        <f>ROUND(E135*P135,2)</f>
        <v>0</v>
      </c>
      <c r="R135" s="245"/>
      <c r="S135" s="245" t="s">
        <v>466</v>
      </c>
      <c r="T135" s="246" t="s">
        <v>318</v>
      </c>
      <c r="U135" s="221">
        <v>0</v>
      </c>
      <c r="V135" s="221">
        <f>ROUND(E135*U135,2)</f>
        <v>0</v>
      </c>
      <c r="W135" s="221"/>
      <c r="X135" s="221" t="s">
        <v>474</v>
      </c>
      <c r="Y135" s="221" t="s">
        <v>183</v>
      </c>
      <c r="Z135" s="210"/>
      <c r="AA135" s="210"/>
      <c r="AB135" s="210"/>
      <c r="AC135" s="210"/>
      <c r="AD135" s="210"/>
      <c r="AE135" s="210"/>
      <c r="AF135" s="210"/>
      <c r="AG135" s="210" t="s">
        <v>632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0">
        <v>126</v>
      </c>
      <c r="B136" s="241" t="s">
        <v>785</v>
      </c>
      <c r="C136" s="251" t="s">
        <v>786</v>
      </c>
      <c r="D136" s="242" t="s">
        <v>645</v>
      </c>
      <c r="E136" s="243">
        <v>1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21</v>
      </c>
      <c r="M136" s="245">
        <f>G136*(1+L136/100)</f>
        <v>0</v>
      </c>
      <c r="N136" s="243">
        <v>0</v>
      </c>
      <c r="O136" s="243">
        <f>ROUND(E136*N136,2)</f>
        <v>0</v>
      </c>
      <c r="P136" s="243">
        <v>0</v>
      </c>
      <c r="Q136" s="243">
        <f>ROUND(E136*P136,2)</f>
        <v>0</v>
      </c>
      <c r="R136" s="245"/>
      <c r="S136" s="245" t="s">
        <v>181</v>
      </c>
      <c r="T136" s="246" t="s">
        <v>318</v>
      </c>
      <c r="U136" s="221">
        <v>0.44500000000000001</v>
      </c>
      <c r="V136" s="221">
        <f>ROUND(E136*U136,2)</f>
        <v>0.45</v>
      </c>
      <c r="W136" s="221"/>
      <c r="X136" s="221" t="s">
        <v>182</v>
      </c>
      <c r="Y136" s="221" t="s">
        <v>183</v>
      </c>
      <c r="Z136" s="210"/>
      <c r="AA136" s="210"/>
      <c r="AB136" s="210"/>
      <c r="AC136" s="210"/>
      <c r="AD136" s="210"/>
      <c r="AE136" s="210"/>
      <c r="AF136" s="210"/>
      <c r="AG136" s="210" t="s">
        <v>639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0">
        <v>127</v>
      </c>
      <c r="B137" s="241" t="s">
        <v>654</v>
      </c>
      <c r="C137" s="251" t="s">
        <v>810</v>
      </c>
      <c r="D137" s="242" t="s">
        <v>645</v>
      </c>
      <c r="E137" s="243">
        <v>16</v>
      </c>
      <c r="F137" s="244"/>
      <c r="G137" s="245">
        <f>ROUND(E137*F137,2)</f>
        <v>0</v>
      </c>
      <c r="H137" s="244"/>
      <c r="I137" s="245">
        <f>ROUND(E137*H137,2)</f>
        <v>0</v>
      </c>
      <c r="J137" s="244"/>
      <c r="K137" s="245">
        <f>ROUND(E137*J137,2)</f>
        <v>0</v>
      </c>
      <c r="L137" s="245">
        <v>21</v>
      </c>
      <c r="M137" s="245">
        <f>G137*(1+L137/100)</f>
        <v>0</v>
      </c>
      <c r="N137" s="243">
        <v>0</v>
      </c>
      <c r="O137" s="243">
        <f>ROUND(E137*N137,2)</f>
        <v>0</v>
      </c>
      <c r="P137" s="243">
        <v>0</v>
      </c>
      <c r="Q137" s="243">
        <f>ROUND(E137*P137,2)</f>
        <v>0</v>
      </c>
      <c r="R137" s="245"/>
      <c r="S137" s="245" t="s">
        <v>466</v>
      </c>
      <c r="T137" s="246" t="s">
        <v>318</v>
      </c>
      <c r="U137" s="221">
        <v>0</v>
      </c>
      <c r="V137" s="221">
        <f>ROUND(E137*U137,2)</f>
        <v>0</v>
      </c>
      <c r="W137" s="221"/>
      <c r="X137" s="221" t="s">
        <v>657</v>
      </c>
      <c r="Y137" s="221" t="s">
        <v>183</v>
      </c>
      <c r="Z137" s="210"/>
      <c r="AA137" s="210"/>
      <c r="AB137" s="210"/>
      <c r="AC137" s="210"/>
      <c r="AD137" s="210"/>
      <c r="AE137" s="210"/>
      <c r="AF137" s="210"/>
      <c r="AG137" s="210" t="s">
        <v>658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0">
        <v>128</v>
      </c>
      <c r="B138" s="241" t="s">
        <v>811</v>
      </c>
      <c r="C138" s="251" t="s">
        <v>812</v>
      </c>
      <c r="D138" s="242" t="s">
        <v>645</v>
      </c>
      <c r="E138" s="243">
        <v>16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21</v>
      </c>
      <c r="M138" s="245">
        <f>G138*(1+L138/100)</f>
        <v>0</v>
      </c>
      <c r="N138" s="243">
        <v>0</v>
      </c>
      <c r="O138" s="243">
        <f>ROUND(E138*N138,2)</f>
        <v>0</v>
      </c>
      <c r="P138" s="243">
        <v>0</v>
      </c>
      <c r="Q138" s="243">
        <f>ROUND(E138*P138,2)</f>
        <v>0</v>
      </c>
      <c r="R138" s="245"/>
      <c r="S138" s="245" t="s">
        <v>181</v>
      </c>
      <c r="T138" s="246" t="s">
        <v>318</v>
      </c>
      <c r="U138" s="221">
        <v>0.22700000000000001</v>
      </c>
      <c r="V138" s="221">
        <f>ROUND(E138*U138,2)</f>
        <v>3.63</v>
      </c>
      <c r="W138" s="221"/>
      <c r="X138" s="221" t="s">
        <v>182</v>
      </c>
      <c r="Y138" s="221" t="s">
        <v>183</v>
      </c>
      <c r="Z138" s="210"/>
      <c r="AA138" s="210"/>
      <c r="AB138" s="210"/>
      <c r="AC138" s="210"/>
      <c r="AD138" s="210"/>
      <c r="AE138" s="210"/>
      <c r="AF138" s="210"/>
      <c r="AG138" s="210" t="s">
        <v>639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40">
        <v>129</v>
      </c>
      <c r="B139" s="241" t="s">
        <v>654</v>
      </c>
      <c r="C139" s="251" t="s">
        <v>813</v>
      </c>
      <c r="D139" s="242" t="s">
        <v>645</v>
      </c>
      <c r="E139" s="243">
        <v>3</v>
      </c>
      <c r="F139" s="244"/>
      <c r="G139" s="245">
        <f>ROUND(E139*F139,2)</f>
        <v>0</v>
      </c>
      <c r="H139" s="244"/>
      <c r="I139" s="245">
        <f>ROUND(E139*H139,2)</f>
        <v>0</v>
      </c>
      <c r="J139" s="244"/>
      <c r="K139" s="245">
        <f>ROUND(E139*J139,2)</f>
        <v>0</v>
      </c>
      <c r="L139" s="245">
        <v>21</v>
      </c>
      <c r="M139" s="245">
        <f>G139*(1+L139/100)</f>
        <v>0</v>
      </c>
      <c r="N139" s="243">
        <v>0</v>
      </c>
      <c r="O139" s="243">
        <f>ROUND(E139*N139,2)</f>
        <v>0</v>
      </c>
      <c r="P139" s="243">
        <v>0</v>
      </c>
      <c r="Q139" s="243">
        <f>ROUND(E139*P139,2)</f>
        <v>0</v>
      </c>
      <c r="R139" s="245"/>
      <c r="S139" s="245" t="s">
        <v>466</v>
      </c>
      <c r="T139" s="246" t="s">
        <v>318</v>
      </c>
      <c r="U139" s="221">
        <v>0</v>
      </c>
      <c r="V139" s="221">
        <f>ROUND(E139*U139,2)</f>
        <v>0</v>
      </c>
      <c r="W139" s="221"/>
      <c r="X139" s="221" t="s">
        <v>657</v>
      </c>
      <c r="Y139" s="221" t="s">
        <v>183</v>
      </c>
      <c r="Z139" s="210"/>
      <c r="AA139" s="210"/>
      <c r="AB139" s="210"/>
      <c r="AC139" s="210"/>
      <c r="AD139" s="210"/>
      <c r="AE139" s="210"/>
      <c r="AF139" s="210"/>
      <c r="AG139" s="210" t="s">
        <v>658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0">
        <v>130</v>
      </c>
      <c r="B140" s="241" t="s">
        <v>654</v>
      </c>
      <c r="C140" s="251" t="s">
        <v>814</v>
      </c>
      <c r="D140" s="242" t="s">
        <v>645</v>
      </c>
      <c r="E140" s="243">
        <v>2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21</v>
      </c>
      <c r="M140" s="245">
        <f>G140*(1+L140/100)</f>
        <v>0</v>
      </c>
      <c r="N140" s="243">
        <v>0</v>
      </c>
      <c r="O140" s="243">
        <f>ROUND(E140*N140,2)</f>
        <v>0</v>
      </c>
      <c r="P140" s="243">
        <v>0</v>
      </c>
      <c r="Q140" s="243">
        <f>ROUND(E140*P140,2)</f>
        <v>0</v>
      </c>
      <c r="R140" s="245"/>
      <c r="S140" s="245" t="s">
        <v>466</v>
      </c>
      <c r="T140" s="246" t="s">
        <v>318</v>
      </c>
      <c r="U140" s="221">
        <v>0</v>
      </c>
      <c r="V140" s="221">
        <f>ROUND(E140*U140,2)</f>
        <v>0</v>
      </c>
      <c r="W140" s="221"/>
      <c r="X140" s="221" t="s">
        <v>657</v>
      </c>
      <c r="Y140" s="221" t="s">
        <v>183</v>
      </c>
      <c r="Z140" s="210"/>
      <c r="AA140" s="210"/>
      <c r="AB140" s="210"/>
      <c r="AC140" s="210"/>
      <c r="AD140" s="210"/>
      <c r="AE140" s="210"/>
      <c r="AF140" s="210"/>
      <c r="AG140" s="210" t="s">
        <v>673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40">
        <v>131</v>
      </c>
      <c r="B141" s="241" t="s">
        <v>654</v>
      </c>
      <c r="C141" s="251" t="s">
        <v>815</v>
      </c>
      <c r="D141" s="242" t="s">
        <v>645</v>
      </c>
      <c r="E141" s="243">
        <v>16</v>
      </c>
      <c r="F141" s="244"/>
      <c r="G141" s="245">
        <f>ROUND(E141*F141,2)</f>
        <v>0</v>
      </c>
      <c r="H141" s="244"/>
      <c r="I141" s="245">
        <f>ROUND(E141*H141,2)</f>
        <v>0</v>
      </c>
      <c r="J141" s="244"/>
      <c r="K141" s="245">
        <f>ROUND(E141*J141,2)</f>
        <v>0</v>
      </c>
      <c r="L141" s="245">
        <v>21</v>
      </c>
      <c r="M141" s="245">
        <f>G141*(1+L141/100)</f>
        <v>0</v>
      </c>
      <c r="N141" s="243">
        <v>0</v>
      </c>
      <c r="O141" s="243">
        <f>ROUND(E141*N141,2)</f>
        <v>0</v>
      </c>
      <c r="P141" s="243">
        <v>0</v>
      </c>
      <c r="Q141" s="243">
        <f>ROUND(E141*P141,2)</f>
        <v>0</v>
      </c>
      <c r="R141" s="245"/>
      <c r="S141" s="245" t="s">
        <v>466</v>
      </c>
      <c r="T141" s="246" t="s">
        <v>318</v>
      </c>
      <c r="U141" s="221">
        <v>0</v>
      </c>
      <c r="V141" s="221">
        <f>ROUND(E141*U141,2)</f>
        <v>0</v>
      </c>
      <c r="W141" s="221"/>
      <c r="X141" s="221" t="s">
        <v>657</v>
      </c>
      <c r="Y141" s="221" t="s">
        <v>183</v>
      </c>
      <c r="Z141" s="210"/>
      <c r="AA141" s="210"/>
      <c r="AB141" s="210"/>
      <c r="AC141" s="210"/>
      <c r="AD141" s="210"/>
      <c r="AE141" s="210"/>
      <c r="AF141" s="210"/>
      <c r="AG141" s="210" t="s">
        <v>673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0">
        <v>132</v>
      </c>
      <c r="B142" s="241" t="s">
        <v>816</v>
      </c>
      <c r="C142" s="251" t="s">
        <v>817</v>
      </c>
      <c r="D142" s="242" t="s">
        <v>645</v>
      </c>
      <c r="E142" s="243">
        <v>1</v>
      </c>
      <c r="F142" s="244"/>
      <c r="G142" s="245">
        <f>ROUND(E142*F142,2)</f>
        <v>0</v>
      </c>
      <c r="H142" s="244"/>
      <c r="I142" s="245">
        <f>ROUND(E142*H142,2)</f>
        <v>0</v>
      </c>
      <c r="J142" s="244"/>
      <c r="K142" s="245">
        <f>ROUND(E142*J142,2)</f>
        <v>0</v>
      </c>
      <c r="L142" s="245">
        <v>21</v>
      </c>
      <c r="M142" s="245">
        <f>G142*(1+L142/100)</f>
        <v>0</v>
      </c>
      <c r="N142" s="243">
        <v>0</v>
      </c>
      <c r="O142" s="243">
        <f>ROUND(E142*N142,2)</f>
        <v>0</v>
      </c>
      <c r="P142" s="243">
        <v>0</v>
      </c>
      <c r="Q142" s="243">
        <f>ROUND(E142*P142,2)</f>
        <v>0</v>
      </c>
      <c r="R142" s="245"/>
      <c r="S142" s="245" t="s">
        <v>466</v>
      </c>
      <c r="T142" s="246" t="s">
        <v>318</v>
      </c>
      <c r="U142" s="221">
        <v>0</v>
      </c>
      <c r="V142" s="221">
        <f>ROUND(E142*U142,2)</f>
        <v>0</v>
      </c>
      <c r="W142" s="221"/>
      <c r="X142" s="221" t="s">
        <v>474</v>
      </c>
      <c r="Y142" s="221" t="s">
        <v>183</v>
      </c>
      <c r="Z142" s="210"/>
      <c r="AA142" s="210"/>
      <c r="AB142" s="210"/>
      <c r="AC142" s="210"/>
      <c r="AD142" s="210"/>
      <c r="AE142" s="210"/>
      <c r="AF142" s="210"/>
      <c r="AG142" s="210" t="s">
        <v>632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0">
        <v>133</v>
      </c>
      <c r="B143" s="241" t="s">
        <v>818</v>
      </c>
      <c r="C143" s="251" t="s">
        <v>819</v>
      </c>
      <c r="D143" s="242" t="s">
        <v>645</v>
      </c>
      <c r="E143" s="243">
        <v>1</v>
      </c>
      <c r="F143" s="244"/>
      <c r="G143" s="245">
        <f>ROUND(E143*F143,2)</f>
        <v>0</v>
      </c>
      <c r="H143" s="244"/>
      <c r="I143" s="245">
        <f>ROUND(E143*H143,2)</f>
        <v>0</v>
      </c>
      <c r="J143" s="244"/>
      <c r="K143" s="245">
        <f>ROUND(E143*J143,2)</f>
        <v>0</v>
      </c>
      <c r="L143" s="245">
        <v>21</v>
      </c>
      <c r="M143" s="245">
        <f>G143*(1+L143/100)</f>
        <v>0</v>
      </c>
      <c r="N143" s="243">
        <v>0</v>
      </c>
      <c r="O143" s="243">
        <f>ROUND(E143*N143,2)</f>
        <v>0</v>
      </c>
      <c r="P143" s="243">
        <v>0</v>
      </c>
      <c r="Q143" s="243">
        <f>ROUND(E143*P143,2)</f>
        <v>0</v>
      </c>
      <c r="R143" s="245"/>
      <c r="S143" s="245" t="s">
        <v>466</v>
      </c>
      <c r="T143" s="246" t="s">
        <v>318</v>
      </c>
      <c r="U143" s="221">
        <v>0</v>
      </c>
      <c r="V143" s="221">
        <f>ROUND(E143*U143,2)</f>
        <v>0</v>
      </c>
      <c r="W143" s="221"/>
      <c r="X143" s="221" t="s">
        <v>474</v>
      </c>
      <c r="Y143" s="221" t="s">
        <v>183</v>
      </c>
      <c r="Z143" s="210"/>
      <c r="AA143" s="210"/>
      <c r="AB143" s="210"/>
      <c r="AC143" s="210"/>
      <c r="AD143" s="210"/>
      <c r="AE143" s="210"/>
      <c r="AF143" s="210"/>
      <c r="AG143" s="210" t="s">
        <v>632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0">
        <v>134</v>
      </c>
      <c r="B144" s="241" t="s">
        <v>820</v>
      </c>
      <c r="C144" s="251" t="s">
        <v>821</v>
      </c>
      <c r="D144" s="242" t="s">
        <v>645</v>
      </c>
      <c r="E144" s="243">
        <v>1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21</v>
      </c>
      <c r="M144" s="245">
        <f>G144*(1+L144/100)</f>
        <v>0</v>
      </c>
      <c r="N144" s="243">
        <v>0</v>
      </c>
      <c r="O144" s="243">
        <f>ROUND(E144*N144,2)</f>
        <v>0</v>
      </c>
      <c r="P144" s="243">
        <v>0</v>
      </c>
      <c r="Q144" s="243">
        <f>ROUND(E144*P144,2)</f>
        <v>0</v>
      </c>
      <c r="R144" s="245"/>
      <c r="S144" s="245" t="s">
        <v>466</v>
      </c>
      <c r="T144" s="246" t="s">
        <v>318</v>
      </c>
      <c r="U144" s="221">
        <v>0</v>
      </c>
      <c r="V144" s="221">
        <f>ROUND(E144*U144,2)</f>
        <v>0</v>
      </c>
      <c r="W144" s="221"/>
      <c r="X144" s="221" t="s">
        <v>474</v>
      </c>
      <c r="Y144" s="221" t="s">
        <v>183</v>
      </c>
      <c r="Z144" s="210"/>
      <c r="AA144" s="210"/>
      <c r="AB144" s="210"/>
      <c r="AC144" s="210"/>
      <c r="AD144" s="210"/>
      <c r="AE144" s="210"/>
      <c r="AF144" s="210"/>
      <c r="AG144" s="210" t="s">
        <v>632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0">
        <v>135</v>
      </c>
      <c r="B145" s="241" t="s">
        <v>822</v>
      </c>
      <c r="C145" s="251" t="s">
        <v>823</v>
      </c>
      <c r="D145" s="242" t="s">
        <v>645</v>
      </c>
      <c r="E145" s="243">
        <v>1</v>
      </c>
      <c r="F145" s="244"/>
      <c r="G145" s="245">
        <f>ROUND(E145*F145,2)</f>
        <v>0</v>
      </c>
      <c r="H145" s="244"/>
      <c r="I145" s="245">
        <f>ROUND(E145*H145,2)</f>
        <v>0</v>
      </c>
      <c r="J145" s="244"/>
      <c r="K145" s="245">
        <f>ROUND(E145*J145,2)</f>
        <v>0</v>
      </c>
      <c r="L145" s="245">
        <v>21</v>
      </c>
      <c r="M145" s="245">
        <f>G145*(1+L145/100)</f>
        <v>0</v>
      </c>
      <c r="N145" s="243">
        <v>0</v>
      </c>
      <c r="O145" s="243">
        <f>ROUND(E145*N145,2)</f>
        <v>0</v>
      </c>
      <c r="P145" s="243">
        <v>0</v>
      </c>
      <c r="Q145" s="243">
        <f>ROUND(E145*P145,2)</f>
        <v>0</v>
      </c>
      <c r="R145" s="245"/>
      <c r="S145" s="245" t="s">
        <v>466</v>
      </c>
      <c r="T145" s="246" t="s">
        <v>318</v>
      </c>
      <c r="U145" s="221">
        <v>0</v>
      </c>
      <c r="V145" s="221">
        <f>ROUND(E145*U145,2)</f>
        <v>0</v>
      </c>
      <c r="W145" s="221"/>
      <c r="X145" s="221" t="s">
        <v>474</v>
      </c>
      <c r="Y145" s="221" t="s">
        <v>183</v>
      </c>
      <c r="Z145" s="210"/>
      <c r="AA145" s="210"/>
      <c r="AB145" s="210"/>
      <c r="AC145" s="210"/>
      <c r="AD145" s="210"/>
      <c r="AE145" s="210"/>
      <c r="AF145" s="210"/>
      <c r="AG145" s="210" t="s">
        <v>632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33">
        <v>136</v>
      </c>
      <c r="B146" s="234" t="s">
        <v>654</v>
      </c>
      <c r="C146" s="252" t="s">
        <v>824</v>
      </c>
      <c r="D146" s="235" t="s">
        <v>679</v>
      </c>
      <c r="E146" s="236">
        <v>32</v>
      </c>
      <c r="F146" s="237"/>
      <c r="G146" s="238">
        <f>ROUND(E146*F146,2)</f>
        <v>0</v>
      </c>
      <c r="H146" s="237"/>
      <c r="I146" s="238">
        <f>ROUND(E146*H146,2)</f>
        <v>0</v>
      </c>
      <c r="J146" s="237"/>
      <c r="K146" s="238">
        <f>ROUND(E146*J146,2)</f>
        <v>0</v>
      </c>
      <c r="L146" s="238">
        <v>21</v>
      </c>
      <c r="M146" s="238">
        <f>G146*(1+L146/100)</f>
        <v>0</v>
      </c>
      <c r="N146" s="236">
        <v>0</v>
      </c>
      <c r="O146" s="236">
        <f>ROUND(E146*N146,2)</f>
        <v>0</v>
      </c>
      <c r="P146" s="236">
        <v>0</v>
      </c>
      <c r="Q146" s="236">
        <f>ROUND(E146*P146,2)</f>
        <v>0</v>
      </c>
      <c r="R146" s="238"/>
      <c r="S146" s="238" t="s">
        <v>466</v>
      </c>
      <c r="T146" s="239" t="s">
        <v>318</v>
      </c>
      <c r="U146" s="221">
        <v>0</v>
      </c>
      <c r="V146" s="221">
        <f>ROUND(E146*U146,2)</f>
        <v>0</v>
      </c>
      <c r="W146" s="221"/>
      <c r="X146" s="221" t="s">
        <v>657</v>
      </c>
      <c r="Y146" s="221" t="s">
        <v>183</v>
      </c>
      <c r="Z146" s="210"/>
      <c r="AA146" s="210"/>
      <c r="AB146" s="210"/>
      <c r="AC146" s="210"/>
      <c r="AD146" s="210"/>
      <c r="AE146" s="210"/>
      <c r="AF146" s="210"/>
      <c r="AG146" s="210" t="s">
        <v>673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>
        <v>137</v>
      </c>
      <c r="B147" s="218" t="s">
        <v>825</v>
      </c>
      <c r="C147" s="263" t="s">
        <v>681</v>
      </c>
      <c r="D147" s="219" t="s">
        <v>0</v>
      </c>
      <c r="E147" s="261"/>
      <c r="F147" s="222"/>
      <c r="G147" s="221">
        <f>ROUND(E147*F147,2)</f>
        <v>0</v>
      </c>
      <c r="H147" s="222"/>
      <c r="I147" s="221">
        <f>ROUND(E147*H147,2)</f>
        <v>0</v>
      </c>
      <c r="J147" s="222"/>
      <c r="K147" s="221">
        <f>ROUND(E147*J147,2)</f>
        <v>0</v>
      </c>
      <c r="L147" s="221">
        <v>21</v>
      </c>
      <c r="M147" s="221">
        <f>G147*(1+L147/100)</f>
        <v>0</v>
      </c>
      <c r="N147" s="220">
        <v>0</v>
      </c>
      <c r="O147" s="220">
        <f>ROUND(E147*N147,2)</f>
        <v>0</v>
      </c>
      <c r="P147" s="220">
        <v>0</v>
      </c>
      <c r="Q147" s="220">
        <f>ROUND(E147*P147,2)</f>
        <v>0</v>
      </c>
      <c r="R147" s="221"/>
      <c r="S147" s="221" t="s">
        <v>181</v>
      </c>
      <c r="T147" s="221" t="s">
        <v>318</v>
      </c>
      <c r="U147" s="221">
        <v>0</v>
      </c>
      <c r="V147" s="221">
        <f>ROUND(E147*U147,2)</f>
        <v>0</v>
      </c>
      <c r="W147" s="221"/>
      <c r="X147" s="221" t="s">
        <v>283</v>
      </c>
      <c r="Y147" s="221" t="s">
        <v>183</v>
      </c>
      <c r="Z147" s="210"/>
      <c r="AA147" s="210"/>
      <c r="AB147" s="210"/>
      <c r="AC147" s="210"/>
      <c r="AD147" s="210"/>
      <c r="AE147" s="210"/>
      <c r="AF147" s="210"/>
      <c r="AG147" s="210" t="s">
        <v>284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x14ac:dyDescent="0.2">
      <c r="A148" s="226" t="s">
        <v>175</v>
      </c>
      <c r="B148" s="227" t="s">
        <v>117</v>
      </c>
      <c r="C148" s="250" t="s">
        <v>118</v>
      </c>
      <c r="D148" s="228"/>
      <c r="E148" s="229"/>
      <c r="F148" s="230"/>
      <c r="G148" s="230">
        <f>SUMIF(AG149:AG151,"&lt;&gt;NOR",G149:G151)</f>
        <v>0</v>
      </c>
      <c r="H148" s="230"/>
      <c r="I148" s="230">
        <f>SUM(I149:I151)</f>
        <v>0</v>
      </c>
      <c r="J148" s="230"/>
      <c r="K148" s="230">
        <f>SUM(K149:K151)</f>
        <v>0</v>
      </c>
      <c r="L148" s="230"/>
      <c r="M148" s="230">
        <f>SUM(M149:M151)</f>
        <v>0</v>
      </c>
      <c r="N148" s="229"/>
      <c r="O148" s="229">
        <f>SUM(O149:O151)</f>
        <v>0</v>
      </c>
      <c r="P148" s="229"/>
      <c r="Q148" s="229">
        <f>SUM(Q149:Q151)</f>
        <v>0</v>
      </c>
      <c r="R148" s="230"/>
      <c r="S148" s="230"/>
      <c r="T148" s="231"/>
      <c r="U148" s="225"/>
      <c r="V148" s="225">
        <f>SUM(V149:V151)</f>
        <v>25.56</v>
      </c>
      <c r="W148" s="225"/>
      <c r="X148" s="225"/>
      <c r="Y148" s="225"/>
      <c r="AG148" t="s">
        <v>176</v>
      </c>
    </row>
    <row r="149" spans="1:60" outlineLevel="1" x14ac:dyDescent="0.2">
      <c r="A149" s="240">
        <v>138</v>
      </c>
      <c r="B149" s="241" t="s">
        <v>826</v>
      </c>
      <c r="C149" s="251" t="s">
        <v>827</v>
      </c>
      <c r="D149" s="242" t="s">
        <v>828</v>
      </c>
      <c r="E149" s="243">
        <v>60</v>
      </c>
      <c r="F149" s="244"/>
      <c r="G149" s="245">
        <f>ROUND(E149*F149,2)</f>
        <v>0</v>
      </c>
      <c r="H149" s="244"/>
      <c r="I149" s="245">
        <f>ROUND(E149*H149,2)</f>
        <v>0</v>
      </c>
      <c r="J149" s="244"/>
      <c r="K149" s="245">
        <f>ROUND(E149*J149,2)</f>
        <v>0</v>
      </c>
      <c r="L149" s="245">
        <v>21</v>
      </c>
      <c r="M149" s="245">
        <f>G149*(1+L149/100)</f>
        <v>0</v>
      </c>
      <c r="N149" s="243">
        <v>0</v>
      </c>
      <c r="O149" s="243">
        <f>ROUND(E149*N149,2)</f>
        <v>0</v>
      </c>
      <c r="P149" s="243">
        <v>0</v>
      </c>
      <c r="Q149" s="243">
        <f>ROUND(E149*P149,2)</f>
        <v>0</v>
      </c>
      <c r="R149" s="245"/>
      <c r="S149" s="245" t="s">
        <v>181</v>
      </c>
      <c r="T149" s="246" t="s">
        <v>318</v>
      </c>
      <c r="U149" s="221">
        <v>0.42599999999999999</v>
      </c>
      <c r="V149" s="221">
        <f>ROUND(E149*U149,2)</f>
        <v>25.56</v>
      </c>
      <c r="W149" s="221"/>
      <c r="X149" s="221" t="s">
        <v>182</v>
      </c>
      <c r="Y149" s="221" t="s">
        <v>183</v>
      </c>
      <c r="Z149" s="210"/>
      <c r="AA149" s="210"/>
      <c r="AB149" s="210"/>
      <c r="AC149" s="210"/>
      <c r="AD149" s="210"/>
      <c r="AE149" s="210"/>
      <c r="AF149" s="210"/>
      <c r="AG149" s="210" t="s">
        <v>639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3">
        <v>139</v>
      </c>
      <c r="B150" s="234" t="s">
        <v>654</v>
      </c>
      <c r="C150" s="252" t="s">
        <v>829</v>
      </c>
      <c r="D150" s="235" t="s">
        <v>281</v>
      </c>
      <c r="E150" s="236">
        <v>0.06</v>
      </c>
      <c r="F150" s="237"/>
      <c r="G150" s="238">
        <f>ROUND(E150*F150,2)</f>
        <v>0</v>
      </c>
      <c r="H150" s="237"/>
      <c r="I150" s="238">
        <f>ROUND(E150*H150,2)</f>
        <v>0</v>
      </c>
      <c r="J150" s="237"/>
      <c r="K150" s="238">
        <f>ROUND(E150*J150,2)</f>
        <v>0</v>
      </c>
      <c r="L150" s="238">
        <v>21</v>
      </c>
      <c r="M150" s="238">
        <f>G150*(1+L150/100)</f>
        <v>0</v>
      </c>
      <c r="N150" s="236">
        <v>0</v>
      </c>
      <c r="O150" s="236">
        <f>ROUND(E150*N150,2)</f>
        <v>0</v>
      </c>
      <c r="P150" s="236">
        <v>0</v>
      </c>
      <c r="Q150" s="236">
        <f>ROUND(E150*P150,2)</f>
        <v>0</v>
      </c>
      <c r="R150" s="238"/>
      <c r="S150" s="238" t="s">
        <v>466</v>
      </c>
      <c r="T150" s="239" t="s">
        <v>318</v>
      </c>
      <c r="U150" s="221">
        <v>0</v>
      </c>
      <c r="V150" s="221">
        <f>ROUND(E150*U150,2)</f>
        <v>0</v>
      </c>
      <c r="W150" s="221"/>
      <c r="X150" s="221" t="s">
        <v>657</v>
      </c>
      <c r="Y150" s="221" t="s">
        <v>183</v>
      </c>
      <c r="Z150" s="210"/>
      <c r="AA150" s="210"/>
      <c r="AB150" s="210"/>
      <c r="AC150" s="210"/>
      <c r="AD150" s="210"/>
      <c r="AE150" s="210"/>
      <c r="AF150" s="210"/>
      <c r="AG150" s="210" t="s">
        <v>673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>
        <v>140</v>
      </c>
      <c r="B151" s="218" t="s">
        <v>830</v>
      </c>
      <c r="C151" s="263" t="s">
        <v>831</v>
      </c>
      <c r="D151" s="219" t="s">
        <v>0</v>
      </c>
      <c r="E151" s="261"/>
      <c r="F151" s="222"/>
      <c r="G151" s="221">
        <f>ROUND(E151*F151,2)</f>
        <v>0</v>
      </c>
      <c r="H151" s="222"/>
      <c r="I151" s="221">
        <f>ROUND(E151*H151,2)</f>
        <v>0</v>
      </c>
      <c r="J151" s="222"/>
      <c r="K151" s="221">
        <f>ROUND(E151*J151,2)</f>
        <v>0</v>
      </c>
      <c r="L151" s="221">
        <v>21</v>
      </c>
      <c r="M151" s="221">
        <f>G151*(1+L151/100)</f>
        <v>0</v>
      </c>
      <c r="N151" s="220">
        <v>0</v>
      </c>
      <c r="O151" s="220">
        <f>ROUND(E151*N151,2)</f>
        <v>0</v>
      </c>
      <c r="P151" s="220">
        <v>0</v>
      </c>
      <c r="Q151" s="220">
        <f>ROUND(E151*P151,2)</f>
        <v>0</v>
      </c>
      <c r="R151" s="221"/>
      <c r="S151" s="221" t="s">
        <v>181</v>
      </c>
      <c r="T151" s="221" t="s">
        <v>318</v>
      </c>
      <c r="U151" s="221">
        <v>0</v>
      </c>
      <c r="V151" s="221">
        <f>ROUND(E151*U151,2)</f>
        <v>0</v>
      </c>
      <c r="W151" s="221"/>
      <c r="X151" s="221" t="s">
        <v>283</v>
      </c>
      <c r="Y151" s="221" t="s">
        <v>183</v>
      </c>
      <c r="Z151" s="210"/>
      <c r="AA151" s="210"/>
      <c r="AB151" s="210"/>
      <c r="AC151" s="210"/>
      <c r="AD151" s="210"/>
      <c r="AE151" s="210"/>
      <c r="AF151" s="210"/>
      <c r="AG151" s="210" t="s">
        <v>284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x14ac:dyDescent="0.2">
      <c r="A152" s="226" t="s">
        <v>175</v>
      </c>
      <c r="B152" s="227" t="s">
        <v>125</v>
      </c>
      <c r="C152" s="250" t="s">
        <v>832</v>
      </c>
      <c r="D152" s="228"/>
      <c r="E152" s="229"/>
      <c r="F152" s="230"/>
      <c r="G152" s="230">
        <f>SUMIF(AG153:AG154,"&lt;&gt;NOR",G153:G154)</f>
        <v>0</v>
      </c>
      <c r="H152" s="230"/>
      <c r="I152" s="230">
        <f>SUM(I153:I154)</f>
        <v>0</v>
      </c>
      <c r="J152" s="230"/>
      <c r="K152" s="230">
        <f>SUM(K153:K154)</f>
        <v>0</v>
      </c>
      <c r="L152" s="230"/>
      <c r="M152" s="230">
        <f>SUM(M153:M154)</f>
        <v>0</v>
      </c>
      <c r="N152" s="229"/>
      <c r="O152" s="229">
        <f>SUM(O153:O154)</f>
        <v>0</v>
      </c>
      <c r="P152" s="229"/>
      <c r="Q152" s="229">
        <f>SUM(Q153:Q154)</f>
        <v>0</v>
      </c>
      <c r="R152" s="230"/>
      <c r="S152" s="230"/>
      <c r="T152" s="231"/>
      <c r="U152" s="225"/>
      <c r="V152" s="225">
        <f>SUM(V153:V154)</f>
        <v>3.36</v>
      </c>
      <c r="W152" s="225"/>
      <c r="X152" s="225"/>
      <c r="Y152" s="225"/>
      <c r="AG152" t="s">
        <v>176</v>
      </c>
    </row>
    <row r="153" spans="1:60" outlineLevel="1" x14ac:dyDescent="0.2">
      <c r="A153" s="240">
        <v>141</v>
      </c>
      <c r="B153" s="241" t="s">
        <v>833</v>
      </c>
      <c r="C153" s="251" t="s">
        <v>834</v>
      </c>
      <c r="D153" s="242" t="s">
        <v>179</v>
      </c>
      <c r="E153" s="243">
        <v>6</v>
      </c>
      <c r="F153" s="244"/>
      <c r="G153" s="245">
        <f>ROUND(E153*F153,2)</f>
        <v>0</v>
      </c>
      <c r="H153" s="244"/>
      <c r="I153" s="245">
        <f>ROUND(E153*H153,2)</f>
        <v>0</v>
      </c>
      <c r="J153" s="244"/>
      <c r="K153" s="245">
        <f>ROUND(E153*J153,2)</f>
        <v>0</v>
      </c>
      <c r="L153" s="245">
        <v>21</v>
      </c>
      <c r="M153" s="245">
        <f>G153*(1+L153/100)</f>
        <v>0</v>
      </c>
      <c r="N153" s="243">
        <v>0</v>
      </c>
      <c r="O153" s="243">
        <f>ROUND(E153*N153,2)</f>
        <v>0</v>
      </c>
      <c r="P153" s="243">
        <v>0</v>
      </c>
      <c r="Q153" s="243">
        <f>ROUND(E153*P153,2)</f>
        <v>0</v>
      </c>
      <c r="R153" s="245"/>
      <c r="S153" s="245" t="s">
        <v>181</v>
      </c>
      <c r="T153" s="246" t="s">
        <v>318</v>
      </c>
      <c r="U153" s="221">
        <v>0.156</v>
      </c>
      <c r="V153" s="221">
        <f>ROUND(E153*U153,2)</f>
        <v>0.94</v>
      </c>
      <c r="W153" s="221"/>
      <c r="X153" s="221" t="s">
        <v>182</v>
      </c>
      <c r="Y153" s="221" t="s">
        <v>183</v>
      </c>
      <c r="Z153" s="210"/>
      <c r="AA153" s="210"/>
      <c r="AB153" s="210"/>
      <c r="AC153" s="210"/>
      <c r="AD153" s="210"/>
      <c r="AE153" s="210"/>
      <c r="AF153" s="210"/>
      <c r="AG153" s="210" t="s">
        <v>835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40">
        <v>142</v>
      </c>
      <c r="B154" s="241" t="s">
        <v>836</v>
      </c>
      <c r="C154" s="251" t="s">
        <v>837</v>
      </c>
      <c r="D154" s="242" t="s">
        <v>179</v>
      </c>
      <c r="E154" s="243">
        <v>6</v>
      </c>
      <c r="F154" s="244"/>
      <c r="G154" s="245">
        <f>ROUND(E154*F154,2)</f>
        <v>0</v>
      </c>
      <c r="H154" s="244"/>
      <c r="I154" s="245">
        <f>ROUND(E154*H154,2)</f>
        <v>0</v>
      </c>
      <c r="J154" s="244"/>
      <c r="K154" s="245">
        <f>ROUND(E154*J154,2)</f>
        <v>0</v>
      </c>
      <c r="L154" s="245">
        <v>21</v>
      </c>
      <c r="M154" s="245">
        <f>G154*(1+L154/100)</f>
        <v>0</v>
      </c>
      <c r="N154" s="243">
        <v>0</v>
      </c>
      <c r="O154" s="243">
        <f>ROUND(E154*N154,2)</f>
        <v>0</v>
      </c>
      <c r="P154" s="243">
        <v>0</v>
      </c>
      <c r="Q154" s="243">
        <f>ROUND(E154*P154,2)</f>
        <v>0</v>
      </c>
      <c r="R154" s="245"/>
      <c r="S154" s="245" t="s">
        <v>181</v>
      </c>
      <c r="T154" s="246" t="s">
        <v>318</v>
      </c>
      <c r="U154" s="221">
        <v>0.40300000000000002</v>
      </c>
      <c r="V154" s="221">
        <f>ROUND(E154*U154,2)</f>
        <v>2.42</v>
      </c>
      <c r="W154" s="221"/>
      <c r="X154" s="221" t="s">
        <v>182</v>
      </c>
      <c r="Y154" s="221" t="s">
        <v>183</v>
      </c>
      <c r="Z154" s="210"/>
      <c r="AA154" s="210"/>
      <c r="AB154" s="210"/>
      <c r="AC154" s="210"/>
      <c r="AD154" s="210"/>
      <c r="AE154" s="210"/>
      <c r="AF154" s="210"/>
      <c r="AG154" s="210" t="s">
        <v>835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226" t="s">
        <v>175</v>
      </c>
      <c r="B155" s="227" t="s">
        <v>143</v>
      </c>
      <c r="C155" s="250" t="s">
        <v>144</v>
      </c>
      <c r="D155" s="228"/>
      <c r="E155" s="229"/>
      <c r="F155" s="230"/>
      <c r="G155" s="230">
        <f>SUMIF(AG156:AG156,"&lt;&gt;NOR",G156:G156)</f>
        <v>0</v>
      </c>
      <c r="H155" s="230"/>
      <c r="I155" s="230">
        <f>SUM(I156:I156)</f>
        <v>0</v>
      </c>
      <c r="J155" s="230"/>
      <c r="K155" s="230">
        <f>SUM(K156:K156)</f>
        <v>0</v>
      </c>
      <c r="L155" s="230"/>
      <c r="M155" s="230">
        <f>SUM(M156:M156)</f>
        <v>0</v>
      </c>
      <c r="N155" s="229"/>
      <c r="O155" s="229">
        <f>SUM(O156:O156)</f>
        <v>0</v>
      </c>
      <c r="P155" s="229"/>
      <c r="Q155" s="229">
        <f>SUM(Q156:Q156)</f>
        <v>0</v>
      </c>
      <c r="R155" s="230"/>
      <c r="S155" s="230"/>
      <c r="T155" s="231"/>
      <c r="U155" s="225"/>
      <c r="V155" s="225">
        <f>SUM(V156:V156)</f>
        <v>0</v>
      </c>
      <c r="W155" s="225"/>
      <c r="X155" s="225"/>
      <c r="Y155" s="225"/>
      <c r="AG155" t="s">
        <v>176</v>
      </c>
    </row>
    <row r="156" spans="1:60" outlineLevel="1" x14ac:dyDescent="0.2">
      <c r="A156" s="240">
        <v>143</v>
      </c>
      <c r="B156" s="241" t="s">
        <v>838</v>
      </c>
      <c r="C156" s="251" t="s">
        <v>839</v>
      </c>
      <c r="D156" s="242" t="s">
        <v>226</v>
      </c>
      <c r="E156" s="243">
        <v>1</v>
      </c>
      <c r="F156" s="244"/>
      <c r="G156" s="245">
        <f>ROUND(E156*F156,2)</f>
        <v>0</v>
      </c>
      <c r="H156" s="244"/>
      <c r="I156" s="245">
        <f>ROUND(E156*H156,2)</f>
        <v>0</v>
      </c>
      <c r="J156" s="244"/>
      <c r="K156" s="245">
        <f>ROUND(E156*J156,2)</f>
        <v>0</v>
      </c>
      <c r="L156" s="245">
        <v>21</v>
      </c>
      <c r="M156" s="245">
        <f>G156*(1+L156/100)</f>
        <v>0</v>
      </c>
      <c r="N156" s="243">
        <v>0</v>
      </c>
      <c r="O156" s="243">
        <f>ROUND(E156*N156,2)</f>
        <v>0</v>
      </c>
      <c r="P156" s="243">
        <v>0</v>
      </c>
      <c r="Q156" s="243">
        <f>ROUND(E156*P156,2)</f>
        <v>0</v>
      </c>
      <c r="R156" s="245"/>
      <c r="S156" s="245" t="s">
        <v>466</v>
      </c>
      <c r="T156" s="246" t="s">
        <v>318</v>
      </c>
      <c r="U156" s="221">
        <v>0</v>
      </c>
      <c r="V156" s="221">
        <f>ROUND(E156*U156,2)</f>
        <v>0</v>
      </c>
      <c r="W156" s="221"/>
      <c r="X156" s="221" t="s">
        <v>182</v>
      </c>
      <c r="Y156" s="221" t="s">
        <v>183</v>
      </c>
      <c r="Z156" s="210"/>
      <c r="AA156" s="210"/>
      <c r="AB156" s="210"/>
      <c r="AC156" s="210"/>
      <c r="AD156" s="210"/>
      <c r="AE156" s="210"/>
      <c r="AF156" s="210"/>
      <c r="AG156" s="210" t="s">
        <v>184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26" t="s">
        <v>175</v>
      </c>
      <c r="B157" s="227" t="s">
        <v>101</v>
      </c>
      <c r="C157" s="250" t="s">
        <v>102</v>
      </c>
      <c r="D157" s="228"/>
      <c r="E157" s="229"/>
      <c r="F157" s="230"/>
      <c r="G157" s="230">
        <f>SUMIF(AG158:AG168,"&lt;&gt;NOR",G158:G168)</f>
        <v>0</v>
      </c>
      <c r="H157" s="230"/>
      <c r="I157" s="230">
        <f>SUM(I158:I168)</f>
        <v>0</v>
      </c>
      <c r="J157" s="230"/>
      <c r="K157" s="230">
        <f>SUM(K158:K168)</f>
        <v>0</v>
      </c>
      <c r="L157" s="230"/>
      <c r="M157" s="230">
        <f>SUM(M158:M168)</f>
        <v>0</v>
      </c>
      <c r="N157" s="229"/>
      <c r="O157" s="229">
        <f>SUM(O158:O168)</f>
        <v>0</v>
      </c>
      <c r="P157" s="229"/>
      <c r="Q157" s="229">
        <f>SUM(Q158:Q168)</f>
        <v>0</v>
      </c>
      <c r="R157" s="230"/>
      <c r="S157" s="230"/>
      <c r="T157" s="231"/>
      <c r="U157" s="225"/>
      <c r="V157" s="225">
        <f>SUM(V158:V168)</f>
        <v>0</v>
      </c>
      <c r="W157" s="225"/>
      <c r="X157" s="225"/>
      <c r="Y157" s="225"/>
      <c r="AG157" t="s">
        <v>176</v>
      </c>
    </row>
    <row r="158" spans="1:60" outlineLevel="1" x14ac:dyDescent="0.2">
      <c r="A158" s="240">
        <v>144</v>
      </c>
      <c r="B158" s="241" t="s">
        <v>654</v>
      </c>
      <c r="C158" s="251" t="s">
        <v>840</v>
      </c>
      <c r="D158" s="242" t="s">
        <v>249</v>
      </c>
      <c r="E158" s="243">
        <v>36</v>
      </c>
      <c r="F158" s="244"/>
      <c r="G158" s="245">
        <f>ROUND(E158*F158,2)</f>
        <v>0</v>
      </c>
      <c r="H158" s="244"/>
      <c r="I158" s="245">
        <f>ROUND(E158*H158,2)</f>
        <v>0</v>
      </c>
      <c r="J158" s="244"/>
      <c r="K158" s="245">
        <f>ROUND(E158*J158,2)</f>
        <v>0</v>
      </c>
      <c r="L158" s="245">
        <v>21</v>
      </c>
      <c r="M158" s="245">
        <f>G158*(1+L158/100)</f>
        <v>0</v>
      </c>
      <c r="N158" s="243">
        <v>0</v>
      </c>
      <c r="O158" s="243">
        <f>ROUND(E158*N158,2)</f>
        <v>0</v>
      </c>
      <c r="P158" s="243">
        <v>0</v>
      </c>
      <c r="Q158" s="243">
        <f>ROUND(E158*P158,2)</f>
        <v>0</v>
      </c>
      <c r="R158" s="245"/>
      <c r="S158" s="245" t="s">
        <v>466</v>
      </c>
      <c r="T158" s="246" t="s">
        <v>318</v>
      </c>
      <c r="U158" s="221">
        <v>0</v>
      </c>
      <c r="V158" s="221">
        <f>ROUND(E158*U158,2)</f>
        <v>0</v>
      </c>
      <c r="W158" s="221"/>
      <c r="X158" s="221" t="s">
        <v>657</v>
      </c>
      <c r="Y158" s="221" t="s">
        <v>183</v>
      </c>
      <c r="Z158" s="210"/>
      <c r="AA158" s="210"/>
      <c r="AB158" s="210"/>
      <c r="AC158" s="210"/>
      <c r="AD158" s="210"/>
      <c r="AE158" s="210"/>
      <c r="AF158" s="210"/>
      <c r="AG158" s="210" t="s">
        <v>658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40">
        <v>145</v>
      </c>
      <c r="B159" s="241" t="s">
        <v>654</v>
      </c>
      <c r="C159" s="251" t="s">
        <v>685</v>
      </c>
      <c r="D159" s="242" t="s">
        <v>249</v>
      </c>
      <c r="E159" s="243">
        <v>19</v>
      </c>
      <c r="F159" s="244"/>
      <c r="G159" s="245">
        <f>ROUND(E159*F159,2)</f>
        <v>0</v>
      </c>
      <c r="H159" s="244"/>
      <c r="I159" s="245">
        <f>ROUND(E159*H159,2)</f>
        <v>0</v>
      </c>
      <c r="J159" s="244"/>
      <c r="K159" s="245">
        <f>ROUND(E159*J159,2)</f>
        <v>0</v>
      </c>
      <c r="L159" s="245">
        <v>21</v>
      </c>
      <c r="M159" s="245">
        <f>G159*(1+L159/100)</f>
        <v>0</v>
      </c>
      <c r="N159" s="243">
        <v>0</v>
      </c>
      <c r="O159" s="243">
        <f>ROUND(E159*N159,2)</f>
        <v>0</v>
      </c>
      <c r="P159" s="243">
        <v>0</v>
      </c>
      <c r="Q159" s="243">
        <f>ROUND(E159*P159,2)</f>
        <v>0</v>
      </c>
      <c r="R159" s="245"/>
      <c r="S159" s="245" t="s">
        <v>466</v>
      </c>
      <c r="T159" s="246" t="s">
        <v>318</v>
      </c>
      <c r="U159" s="221">
        <v>0</v>
      </c>
      <c r="V159" s="221">
        <f>ROUND(E159*U159,2)</f>
        <v>0</v>
      </c>
      <c r="W159" s="221"/>
      <c r="X159" s="221" t="s">
        <v>657</v>
      </c>
      <c r="Y159" s="221" t="s">
        <v>183</v>
      </c>
      <c r="Z159" s="210"/>
      <c r="AA159" s="210"/>
      <c r="AB159" s="210"/>
      <c r="AC159" s="210"/>
      <c r="AD159" s="210"/>
      <c r="AE159" s="210"/>
      <c r="AF159" s="210"/>
      <c r="AG159" s="210" t="s">
        <v>658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40">
        <v>146</v>
      </c>
      <c r="B160" s="241" t="s">
        <v>654</v>
      </c>
      <c r="C160" s="251" t="s">
        <v>687</v>
      </c>
      <c r="D160" s="242" t="s">
        <v>249</v>
      </c>
      <c r="E160" s="243">
        <v>8</v>
      </c>
      <c r="F160" s="244"/>
      <c r="G160" s="245">
        <f>ROUND(E160*F160,2)</f>
        <v>0</v>
      </c>
      <c r="H160" s="244"/>
      <c r="I160" s="245">
        <f>ROUND(E160*H160,2)</f>
        <v>0</v>
      </c>
      <c r="J160" s="244"/>
      <c r="K160" s="245">
        <f>ROUND(E160*J160,2)</f>
        <v>0</v>
      </c>
      <c r="L160" s="245">
        <v>21</v>
      </c>
      <c r="M160" s="245">
        <f>G160*(1+L160/100)</f>
        <v>0</v>
      </c>
      <c r="N160" s="243">
        <v>0</v>
      </c>
      <c r="O160" s="243">
        <f>ROUND(E160*N160,2)</f>
        <v>0</v>
      </c>
      <c r="P160" s="243">
        <v>0</v>
      </c>
      <c r="Q160" s="243">
        <f>ROUND(E160*P160,2)</f>
        <v>0</v>
      </c>
      <c r="R160" s="245"/>
      <c r="S160" s="245" t="s">
        <v>466</v>
      </c>
      <c r="T160" s="246" t="s">
        <v>318</v>
      </c>
      <c r="U160" s="221">
        <v>0</v>
      </c>
      <c r="V160" s="221">
        <f>ROUND(E160*U160,2)</f>
        <v>0</v>
      </c>
      <c r="W160" s="221"/>
      <c r="X160" s="221" t="s">
        <v>657</v>
      </c>
      <c r="Y160" s="221" t="s">
        <v>183</v>
      </c>
      <c r="Z160" s="210"/>
      <c r="AA160" s="210"/>
      <c r="AB160" s="210"/>
      <c r="AC160" s="210"/>
      <c r="AD160" s="210"/>
      <c r="AE160" s="210"/>
      <c r="AF160" s="210"/>
      <c r="AG160" s="210" t="s">
        <v>658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40">
        <v>147</v>
      </c>
      <c r="B161" s="241" t="s">
        <v>654</v>
      </c>
      <c r="C161" s="251" t="s">
        <v>841</v>
      </c>
      <c r="D161" s="242" t="s">
        <v>249</v>
      </c>
      <c r="E161" s="243">
        <v>63</v>
      </c>
      <c r="F161" s="244"/>
      <c r="G161" s="245">
        <f>ROUND(E161*F161,2)</f>
        <v>0</v>
      </c>
      <c r="H161" s="244"/>
      <c r="I161" s="245">
        <f>ROUND(E161*H161,2)</f>
        <v>0</v>
      </c>
      <c r="J161" s="244"/>
      <c r="K161" s="245">
        <f>ROUND(E161*J161,2)</f>
        <v>0</v>
      </c>
      <c r="L161" s="245">
        <v>21</v>
      </c>
      <c r="M161" s="245">
        <f>G161*(1+L161/100)</f>
        <v>0</v>
      </c>
      <c r="N161" s="243">
        <v>0</v>
      </c>
      <c r="O161" s="243">
        <f>ROUND(E161*N161,2)</f>
        <v>0</v>
      </c>
      <c r="P161" s="243">
        <v>0</v>
      </c>
      <c r="Q161" s="243">
        <f>ROUND(E161*P161,2)</f>
        <v>0</v>
      </c>
      <c r="R161" s="245"/>
      <c r="S161" s="245" t="s">
        <v>466</v>
      </c>
      <c r="T161" s="246" t="s">
        <v>318</v>
      </c>
      <c r="U161" s="221">
        <v>0</v>
      </c>
      <c r="V161" s="221">
        <f>ROUND(E161*U161,2)</f>
        <v>0</v>
      </c>
      <c r="W161" s="221"/>
      <c r="X161" s="221" t="s">
        <v>657</v>
      </c>
      <c r="Y161" s="221" t="s">
        <v>183</v>
      </c>
      <c r="Z161" s="210"/>
      <c r="AA161" s="210"/>
      <c r="AB161" s="210"/>
      <c r="AC161" s="210"/>
      <c r="AD161" s="210"/>
      <c r="AE161" s="210"/>
      <c r="AF161" s="210"/>
      <c r="AG161" s="210" t="s">
        <v>673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0">
        <v>148</v>
      </c>
      <c r="B162" s="241" t="s">
        <v>654</v>
      </c>
      <c r="C162" s="251" t="s">
        <v>842</v>
      </c>
      <c r="D162" s="242" t="s">
        <v>249</v>
      </c>
      <c r="E162" s="243">
        <v>13</v>
      </c>
      <c r="F162" s="244"/>
      <c r="G162" s="245">
        <f>ROUND(E162*F162,2)</f>
        <v>0</v>
      </c>
      <c r="H162" s="244"/>
      <c r="I162" s="245">
        <f>ROUND(E162*H162,2)</f>
        <v>0</v>
      </c>
      <c r="J162" s="244"/>
      <c r="K162" s="245">
        <f>ROUND(E162*J162,2)</f>
        <v>0</v>
      </c>
      <c r="L162" s="245">
        <v>21</v>
      </c>
      <c r="M162" s="245">
        <f>G162*(1+L162/100)</f>
        <v>0</v>
      </c>
      <c r="N162" s="243">
        <v>0</v>
      </c>
      <c r="O162" s="243">
        <f>ROUND(E162*N162,2)</f>
        <v>0</v>
      </c>
      <c r="P162" s="243">
        <v>0</v>
      </c>
      <c r="Q162" s="243">
        <f>ROUND(E162*P162,2)</f>
        <v>0</v>
      </c>
      <c r="R162" s="245"/>
      <c r="S162" s="245" t="s">
        <v>466</v>
      </c>
      <c r="T162" s="246" t="s">
        <v>318</v>
      </c>
      <c r="U162" s="221">
        <v>0</v>
      </c>
      <c r="V162" s="221">
        <f>ROUND(E162*U162,2)</f>
        <v>0</v>
      </c>
      <c r="W162" s="221"/>
      <c r="X162" s="221" t="s">
        <v>657</v>
      </c>
      <c r="Y162" s="221" t="s">
        <v>183</v>
      </c>
      <c r="Z162" s="210"/>
      <c r="AA162" s="210"/>
      <c r="AB162" s="210"/>
      <c r="AC162" s="210"/>
      <c r="AD162" s="210"/>
      <c r="AE162" s="210"/>
      <c r="AF162" s="210"/>
      <c r="AG162" s="210" t="s">
        <v>658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0">
        <v>149</v>
      </c>
      <c r="B163" s="241" t="s">
        <v>654</v>
      </c>
      <c r="C163" s="251" t="s">
        <v>710</v>
      </c>
      <c r="D163" s="242" t="s">
        <v>249</v>
      </c>
      <c r="E163" s="243">
        <v>2</v>
      </c>
      <c r="F163" s="244"/>
      <c r="G163" s="245">
        <f>ROUND(E163*F163,2)</f>
        <v>0</v>
      </c>
      <c r="H163" s="244"/>
      <c r="I163" s="245">
        <f>ROUND(E163*H163,2)</f>
        <v>0</v>
      </c>
      <c r="J163" s="244"/>
      <c r="K163" s="245">
        <f>ROUND(E163*J163,2)</f>
        <v>0</v>
      </c>
      <c r="L163" s="245">
        <v>21</v>
      </c>
      <c r="M163" s="245">
        <f>G163*(1+L163/100)</f>
        <v>0</v>
      </c>
      <c r="N163" s="243">
        <v>0</v>
      </c>
      <c r="O163" s="243">
        <f>ROUND(E163*N163,2)</f>
        <v>0</v>
      </c>
      <c r="P163" s="243">
        <v>0</v>
      </c>
      <c r="Q163" s="243">
        <f>ROUND(E163*P163,2)</f>
        <v>0</v>
      </c>
      <c r="R163" s="245"/>
      <c r="S163" s="245" t="s">
        <v>466</v>
      </c>
      <c r="T163" s="246" t="s">
        <v>318</v>
      </c>
      <c r="U163" s="221">
        <v>0</v>
      </c>
      <c r="V163" s="221">
        <f>ROUND(E163*U163,2)</f>
        <v>0</v>
      </c>
      <c r="W163" s="221"/>
      <c r="X163" s="221" t="s">
        <v>657</v>
      </c>
      <c r="Y163" s="221" t="s">
        <v>183</v>
      </c>
      <c r="Z163" s="210"/>
      <c r="AA163" s="210"/>
      <c r="AB163" s="210"/>
      <c r="AC163" s="210"/>
      <c r="AD163" s="210"/>
      <c r="AE163" s="210"/>
      <c r="AF163" s="210"/>
      <c r="AG163" s="210" t="s">
        <v>658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40">
        <v>150</v>
      </c>
      <c r="B164" s="241" t="s">
        <v>654</v>
      </c>
      <c r="C164" s="251" t="s">
        <v>641</v>
      </c>
      <c r="D164" s="242" t="s">
        <v>249</v>
      </c>
      <c r="E164" s="243">
        <v>1</v>
      </c>
      <c r="F164" s="244"/>
      <c r="G164" s="245">
        <f>ROUND(E164*F164,2)</f>
        <v>0</v>
      </c>
      <c r="H164" s="244"/>
      <c r="I164" s="245">
        <f>ROUND(E164*H164,2)</f>
        <v>0</v>
      </c>
      <c r="J164" s="244"/>
      <c r="K164" s="245">
        <f>ROUND(E164*J164,2)</f>
        <v>0</v>
      </c>
      <c r="L164" s="245">
        <v>21</v>
      </c>
      <c r="M164" s="245">
        <f>G164*(1+L164/100)</f>
        <v>0</v>
      </c>
      <c r="N164" s="243">
        <v>0</v>
      </c>
      <c r="O164" s="243">
        <f>ROUND(E164*N164,2)</f>
        <v>0</v>
      </c>
      <c r="P164" s="243">
        <v>0</v>
      </c>
      <c r="Q164" s="243">
        <f>ROUND(E164*P164,2)</f>
        <v>0</v>
      </c>
      <c r="R164" s="245"/>
      <c r="S164" s="245" t="s">
        <v>466</v>
      </c>
      <c r="T164" s="246" t="s">
        <v>318</v>
      </c>
      <c r="U164" s="221">
        <v>0</v>
      </c>
      <c r="V164" s="221">
        <f>ROUND(E164*U164,2)</f>
        <v>0</v>
      </c>
      <c r="W164" s="221"/>
      <c r="X164" s="221" t="s">
        <v>657</v>
      </c>
      <c r="Y164" s="221" t="s">
        <v>183</v>
      </c>
      <c r="Z164" s="210"/>
      <c r="AA164" s="210"/>
      <c r="AB164" s="210"/>
      <c r="AC164" s="210"/>
      <c r="AD164" s="210"/>
      <c r="AE164" s="210"/>
      <c r="AF164" s="210"/>
      <c r="AG164" s="210" t="s">
        <v>658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40">
        <v>151</v>
      </c>
      <c r="B165" s="241" t="s">
        <v>654</v>
      </c>
      <c r="C165" s="251" t="s">
        <v>696</v>
      </c>
      <c r="D165" s="242" t="s">
        <v>249</v>
      </c>
      <c r="E165" s="243">
        <v>6</v>
      </c>
      <c r="F165" s="244"/>
      <c r="G165" s="245">
        <f>ROUND(E165*F165,2)</f>
        <v>0</v>
      </c>
      <c r="H165" s="244"/>
      <c r="I165" s="245">
        <f>ROUND(E165*H165,2)</f>
        <v>0</v>
      </c>
      <c r="J165" s="244"/>
      <c r="K165" s="245">
        <f>ROUND(E165*J165,2)</f>
        <v>0</v>
      </c>
      <c r="L165" s="245">
        <v>21</v>
      </c>
      <c r="M165" s="245">
        <f>G165*(1+L165/100)</f>
        <v>0</v>
      </c>
      <c r="N165" s="243">
        <v>0</v>
      </c>
      <c r="O165" s="243">
        <f>ROUND(E165*N165,2)</f>
        <v>0</v>
      </c>
      <c r="P165" s="243">
        <v>0</v>
      </c>
      <c r="Q165" s="243">
        <f>ROUND(E165*P165,2)</f>
        <v>0</v>
      </c>
      <c r="R165" s="245"/>
      <c r="S165" s="245" t="s">
        <v>466</v>
      </c>
      <c r="T165" s="246" t="s">
        <v>318</v>
      </c>
      <c r="U165" s="221">
        <v>0</v>
      </c>
      <c r="V165" s="221">
        <f>ROUND(E165*U165,2)</f>
        <v>0</v>
      </c>
      <c r="W165" s="221"/>
      <c r="X165" s="221" t="s">
        <v>657</v>
      </c>
      <c r="Y165" s="221" t="s">
        <v>183</v>
      </c>
      <c r="Z165" s="210"/>
      <c r="AA165" s="210"/>
      <c r="AB165" s="210"/>
      <c r="AC165" s="210"/>
      <c r="AD165" s="210"/>
      <c r="AE165" s="210"/>
      <c r="AF165" s="210"/>
      <c r="AG165" s="210" t="s">
        <v>658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40">
        <v>152</v>
      </c>
      <c r="B166" s="241" t="s">
        <v>654</v>
      </c>
      <c r="C166" s="251" t="s">
        <v>843</v>
      </c>
      <c r="D166" s="242" t="s">
        <v>249</v>
      </c>
      <c r="E166" s="243">
        <v>13</v>
      </c>
      <c r="F166" s="244"/>
      <c r="G166" s="245">
        <f>ROUND(E166*F166,2)</f>
        <v>0</v>
      </c>
      <c r="H166" s="244"/>
      <c r="I166" s="245">
        <f>ROUND(E166*H166,2)</f>
        <v>0</v>
      </c>
      <c r="J166" s="244"/>
      <c r="K166" s="245">
        <f>ROUND(E166*J166,2)</f>
        <v>0</v>
      </c>
      <c r="L166" s="245">
        <v>21</v>
      </c>
      <c r="M166" s="245">
        <f>G166*(1+L166/100)</f>
        <v>0</v>
      </c>
      <c r="N166" s="243">
        <v>0</v>
      </c>
      <c r="O166" s="243">
        <f>ROUND(E166*N166,2)</f>
        <v>0</v>
      </c>
      <c r="P166" s="243">
        <v>0</v>
      </c>
      <c r="Q166" s="243">
        <f>ROUND(E166*P166,2)</f>
        <v>0</v>
      </c>
      <c r="R166" s="245"/>
      <c r="S166" s="245" t="s">
        <v>466</v>
      </c>
      <c r="T166" s="246" t="s">
        <v>318</v>
      </c>
      <c r="U166" s="221">
        <v>0</v>
      </c>
      <c r="V166" s="221">
        <f>ROUND(E166*U166,2)</f>
        <v>0</v>
      </c>
      <c r="W166" s="221"/>
      <c r="X166" s="221" t="s">
        <v>657</v>
      </c>
      <c r="Y166" s="221" t="s">
        <v>183</v>
      </c>
      <c r="Z166" s="210"/>
      <c r="AA166" s="210"/>
      <c r="AB166" s="210"/>
      <c r="AC166" s="210"/>
      <c r="AD166" s="210"/>
      <c r="AE166" s="210"/>
      <c r="AF166" s="210"/>
      <c r="AG166" s="210" t="s">
        <v>658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33">
        <v>153</v>
      </c>
      <c r="B167" s="234" t="s">
        <v>844</v>
      </c>
      <c r="C167" s="252" t="s">
        <v>841</v>
      </c>
      <c r="D167" s="235" t="s">
        <v>249</v>
      </c>
      <c r="E167" s="236">
        <v>35</v>
      </c>
      <c r="F167" s="237"/>
      <c r="G167" s="238">
        <f>ROUND(E167*F167,2)</f>
        <v>0</v>
      </c>
      <c r="H167" s="237"/>
      <c r="I167" s="238">
        <f>ROUND(E167*H167,2)</f>
        <v>0</v>
      </c>
      <c r="J167" s="237"/>
      <c r="K167" s="238">
        <f>ROUND(E167*J167,2)</f>
        <v>0</v>
      </c>
      <c r="L167" s="238">
        <v>21</v>
      </c>
      <c r="M167" s="238">
        <f>G167*(1+L167/100)</f>
        <v>0</v>
      </c>
      <c r="N167" s="236">
        <v>0</v>
      </c>
      <c r="O167" s="236">
        <f>ROUND(E167*N167,2)</f>
        <v>0</v>
      </c>
      <c r="P167" s="236">
        <v>0</v>
      </c>
      <c r="Q167" s="236">
        <f>ROUND(E167*P167,2)</f>
        <v>0</v>
      </c>
      <c r="R167" s="238"/>
      <c r="S167" s="238" t="s">
        <v>466</v>
      </c>
      <c r="T167" s="239" t="s">
        <v>318</v>
      </c>
      <c r="U167" s="221">
        <v>0</v>
      </c>
      <c r="V167" s="221">
        <f>ROUND(E167*U167,2)</f>
        <v>0</v>
      </c>
      <c r="W167" s="221"/>
      <c r="X167" s="221" t="s">
        <v>182</v>
      </c>
      <c r="Y167" s="221" t="s">
        <v>183</v>
      </c>
      <c r="Z167" s="210"/>
      <c r="AA167" s="210"/>
      <c r="AB167" s="210"/>
      <c r="AC167" s="210"/>
      <c r="AD167" s="210"/>
      <c r="AE167" s="210"/>
      <c r="AF167" s="210"/>
      <c r="AG167" s="210" t="s">
        <v>835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>
        <v>154</v>
      </c>
      <c r="B168" s="218" t="s">
        <v>845</v>
      </c>
      <c r="C168" s="263" t="s">
        <v>681</v>
      </c>
      <c r="D168" s="219" t="s">
        <v>0</v>
      </c>
      <c r="E168" s="261"/>
      <c r="F168" s="222"/>
      <c r="G168" s="221">
        <f>ROUND(E168*F168,2)</f>
        <v>0</v>
      </c>
      <c r="H168" s="222"/>
      <c r="I168" s="221">
        <f>ROUND(E168*H168,2)</f>
        <v>0</v>
      </c>
      <c r="J168" s="222"/>
      <c r="K168" s="221">
        <f>ROUND(E168*J168,2)</f>
        <v>0</v>
      </c>
      <c r="L168" s="221">
        <v>21</v>
      </c>
      <c r="M168" s="221">
        <f>G168*(1+L168/100)</f>
        <v>0</v>
      </c>
      <c r="N168" s="220">
        <v>0</v>
      </c>
      <c r="O168" s="220">
        <f>ROUND(E168*N168,2)</f>
        <v>0</v>
      </c>
      <c r="P168" s="220">
        <v>0</v>
      </c>
      <c r="Q168" s="220">
        <f>ROUND(E168*P168,2)</f>
        <v>0</v>
      </c>
      <c r="R168" s="221"/>
      <c r="S168" s="221" t="s">
        <v>181</v>
      </c>
      <c r="T168" s="221" t="s">
        <v>318</v>
      </c>
      <c r="U168" s="221">
        <v>0</v>
      </c>
      <c r="V168" s="221">
        <f>ROUND(E168*U168,2)</f>
        <v>0</v>
      </c>
      <c r="W168" s="221"/>
      <c r="X168" s="221" t="s">
        <v>283</v>
      </c>
      <c r="Y168" s="221" t="s">
        <v>183</v>
      </c>
      <c r="Z168" s="210"/>
      <c r="AA168" s="210"/>
      <c r="AB168" s="210"/>
      <c r="AC168" s="210"/>
      <c r="AD168" s="210"/>
      <c r="AE168" s="210"/>
      <c r="AF168" s="210"/>
      <c r="AG168" s="210" t="s">
        <v>284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x14ac:dyDescent="0.2">
      <c r="A169" s="3"/>
      <c r="B169" s="4"/>
      <c r="C169" s="256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AE169">
        <v>15</v>
      </c>
      <c r="AF169">
        <v>21</v>
      </c>
      <c r="AG169" t="s">
        <v>161</v>
      </c>
    </row>
    <row r="170" spans="1:60" x14ac:dyDescent="0.2">
      <c r="A170" s="213"/>
      <c r="B170" s="214" t="s">
        <v>29</v>
      </c>
      <c r="C170" s="257"/>
      <c r="D170" s="215"/>
      <c r="E170" s="216"/>
      <c r="F170" s="216"/>
      <c r="G170" s="232">
        <f>G8+G36+G82+G148+G152+G155+G157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AE170">
        <f>SUMIF(L7:L168,AE169,G7:G168)</f>
        <v>0</v>
      </c>
      <c r="AF170">
        <f>SUMIF(L7:L168,AF169,G7:G168)</f>
        <v>0</v>
      </c>
      <c r="AG170" t="s">
        <v>323</v>
      </c>
    </row>
    <row r="171" spans="1:60" x14ac:dyDescent="0.2">
      <c r="C171" s="258"/>
      <c r="D171" s="10"/>
      <c r="AG171" t="s">
        <v>324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A14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148</v>
      </c>
      <c r="B1" s="195"/>
      <c r="C1" s="195"/>
      <c r="D1" s="195"/>
      <c r="E1" s="195"/>
      <c r="F1" s="195"/>
      <c r="G1" s="195"/>
      <c r="AG1" t="s">
        <v>149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150</v>
      </c>
      <c r="AG3" t="s">
        <v>151</v>
      </c>
    </row>
    <row r="4" spans="1:60" ht="24.95" customHeight="1" x14ac:dyDescent="0.2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152</v>
      </c>
    </row>
    <row r="5" spans="1:60" x14ac:dyDescent="0.2">
      <c r="D5" s="10"/>
    </row>
    <row r="6" spans="1:60" ht="38.25" x14ac:dyDescent="0.2">
      <c r="A6" s="206" t="s">
        <v>153</v>
      </c>
      <c r="B6" s="208" t="s">
        <v>154</v>
      </c>
      <c r="C6" s="208" t="s">
        <v>155</v>
      </c>
      <c r="D6" s="207" t="s">
        <v>156</v>
      </c>
      <c r="E6" s="206" t="s">
        <v>157</v>
      </c>
      <c r="F6" s="205" t="s">
        <v>158</v>
      </c>
      <c r="G6" s="206" t="s">
        <v>29</v>
      </c>
      <c r="H6" s="209" t="s">
        <v>30</v>
      </c>
      <c r="I6" s="209" t="s">
        <v>159</v>
      </c>
      <c r="J6" s="209" t="s">
        <v>31</v>
      </c>
      <c r="K6" s="209" t="s">
        <v>160</v>
      </c>
      <c r="L6" s="209" t="s">
        <v>161</v>
      </c>
      <c r="M6" s="209" t="s">
        <v>162</v>
      </c>
      <c r="N6" s="209" t="s">
        <v>163</v>
      </c>
      <c r="O6" s="209" t="s">
        <v>164</v>
      </c>
      <c r="P6" s="209" t="s">
        <v>165</v>
      </c>
      <c r="Q6" s="209" t="s">
        <v>166</v>
      </c>
      <c r="R6" s="209" t="s">
        <v>167</v>
      </c>
      <c r="S6" s="209" t="s">
        <v>168</v>
      </c>
      <c r="T6" s="209" t="s">
        <v>169</v>
      </c>
      <c r="U6" s="209" t="s">
        <v>170</v>
      </c>
      <c r="V6" s="209" t="s">
        <v>171</v>
      </c>
      <c r="W6" s="209" t="s">
        <v>172</v>
      </c>
      <c r="X6" s="209" t="s">
        <v>173</v>
      </c>
      <c r="Y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175</v>
      </c>
      <c r="B8" s="227" t="s">
        <v>109</v>
      </c>
      <c r="C8" s="250" t="s">
        <v>110</v>
      </c>
      <c r="D8" s="228"/>
      <c r="E8" s="229"/>
      <c r="F8" s="230"/>
      <c r="G8" s="230">
        <f>SUMIF(AG9:AG14,"&lt;&gt;NOR",G9:G14)</f>
        <v>0</v>
      </c>
      <c r="H8" s="230"/>
      <c r="I8" s="230">
        <f>SUM(I9:I14)</f>
        <v>0</v>
      </c>
      <c r="J8" s="230"/>
      <c r="K8" s="230">
        <f>SUM(K9:K14)</f>
        <v>0</v>
      </c>
      <c r="L8" s="230"/>
      <c r="M8" s="230">
        <f>SUM(M9:M14)</f>
        <v>0</v>
      </c>
      <c r="N8" s="229"/>
      <c r="O8" s="229">
        <f>SUM(O9:O14)</f>
        <v>0</v>
      </c>
      <c r="P8" s="229"/>
      <c r="Q8" s="229">
        <f>SUM(Q9:Q14)</f>
        <v>0</v>
      </c>
      <c r="R8" s="230"/>
      <c r="S8" s="230"/>
      <c r="T8" s="231"/>
      <c r="U8" s="225"/>
      <c r="V8" s="225">
        <f>SUM(V9:V14)</f>
        <v>4.21</v>
      </c>
      <c r="W8" s="225"/>
      <c r="X8" s="225"/>
      <c r="Y8" s="225"/>
      <c r="AG8" t="s">
        <v>176</v>
      </c>
    </row>
    <row r="9" spans="1:60" outlineLevel="1" x14ac:dyDescent="0.2">
      <c r="A9" s="240">
        <v>1</v>
      </c>
      <c r="B9" s="241" t="s">
        <v>846</v>
      </c>
      <c r="C9" s="251" t="s">
        <v>847</v>
      </c>
      <c r="D9" s="242" t="s">
        <v>645</v>
      </c>
      <c r="E9" s="243">
        <v>2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466</v>
      </c>
      <c r="T9" s="246" t="s">
        <v>318</v>
      </c>
      <c r="U9" s="221">
        <v>0</v>
      </c>
      <c r="V9" s="221">
        <f>ROUND(E9*U9,2)</f>
        <v>0</v>
      </c>
      <c r="W9" s="221"/>
      <c r="X9" s="221" t="s">
        <v>474</v>
      </c>
      <c r="Y9" s="221" t="s">
        <v>183</v>
      </c>
      <c r="Z9" s="210"/>
      <c r="AA9" s="210"/>
      <c r="AB9" s="210"/>
      <c r="AC9" s="210"/>
      <c r="AD9" s="210"/>
      <c r="AE9" s="210"/>
      <c r="AF9" s="210"/>
      <c r="AG9" s="210" t="s">
        <v>632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0">
        <v>2</v>
      </c>
      <c r="B10" s="241" t="s">
        <v>848</v>
      </c>
      <c r="C10" s="251" t="s">
        <v>849</v>
      </c>
      <c r="D10" s="242" t="s">
        <v>645</v>
      </c>
      <c r="E10" s="243">
        <v>2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5"/>
      <c r="S10" s="245" t="s">
        <v>181</v>
      </c>
      <c r="T10" s="246" t="s">
        <v>318</v>
      </c>
      <c r="U10" s="221">
        <v>0.27800000000000002</v>
      </c>
      <c r="V10" s="221">
        <f>ROUND(E10*U10,2)</f>
        <v>0.56000000000000005</v>
      </c>
      <c r="W10" s="221"/>
      <c r="X10" s="221" t="s">
        <v>182</v>
      </c>
      <c r="Y10" s="221" t="s">
        <v>183</v>
      </c>
      <c r="Z10" s="210"/>
      <c r="AA10" s="210"/>
      <c r="AB10" s="210"/>
      <c r="AC10" s="210"/>
      <c r="AD10" s="210"/>
      <c r="AE10" s="210"/>
      <c r="AF10" s="210"/>
      <c r="AG10" s="210" t="s">
        <v>639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0">
        <v>3</v>
      </c>
      <c r="B11" s="241" t="s">
        <v>850</v>
      </c>
      <c r="C11" s="251" t="s">
        <v>851</v>
      </c>
      <c r="D11" s="242" t="s">
        <v>852</v>
      </c>
      <c r="E11" s="243">
        <v>10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3">
        <v>0</v>
      </c>
      <c r="O11" s="243">
        <f>ROUND(E11*N11,2)</f>
        <v>0</v>
      </c>
      <c r="P11" s="243">
        <v>0</v>
      </c>
      <c r="Q11" s="243">
        <f>ROUND(E11*P11,2)</f>
        <v>0</v>
      </c>
      <c r="R11" s="245"/>
      <c r="S11" s="245" t="s">
        <v>181</v>
      </c>
      <c r="T11" s="246" t="s">
        <v>318</v>
      </c>
      <c r="U11" s="221">
        <v>0.29737999999999998</v>
      </c>
      <c r="V11" s="221">
        <f>ROUND(E11*U11,2)</f>
        <v>2.97</v>
      </c>
      <c r="W11" s="221"/>
      <c r="X11" s="221" t="s">
        <v>182</v>
      </c>
      <c r="Y11" s="221" t="s">
        <v>183</v>
      </c>
      <c r="Z11" s="210"/>
      <c r="AA11" s="210"/>
      <c r="AB11" s="210"/>
      <c r="AC11" s="210"/>
      <c r="AD11" s="210"/>
      <c r="AE11" s="210"/>
      <c r="AF11" s="210"/>
      <c r="AG11" s="210" t="s">
        <v>639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0">
        <v>4</v>
      </c>
      <c r="B12" s="241" t="s">
        <v>853</v>
      </c>
      <c r="C12" s="251" t="s">
        <v>854</v>
      </c>
      <c r="D12" s="242" t="s">
        <v>645</v>
      </c>
      <c r="E12" s="243">
        <v>2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5">
        <f>G12*(1+L12/100)</f>
        <v>0</v>
      </c>
      <c r="N12" s="243">
        <v>0</v>
      </c>
      <c r="O12" s="243">
        <f>ROUND(E12*N12,2)</f>
        <v>0</v>
      </c>
      <c r="P12" s="243">
        <v>0</v>
      </c>
      <c r="Q12" s="243">
        <f>ROUND(E12*P12,2)</f>
        <v>0</v>
      </c>
      <c r="R12" s="245"/>
      <c r="S12" s="245" t="s">
        <v>181</v>
      </c>
      <c r="T12" s="246" t="s">
        <v>318</v>
      </c>
      <c r="U12" s="221">
        <v>0.23699999999999999</v>
      </c>
      <c r="V12" s="221">
        <f>ROUND(E12*U12,2)</f>
        <v>0.47</v>
      </c>
      <c r="W12" s="221"/>
      <c r="X12" s="221" t="s">
        <v>182</v>
      </c>
      <c r="Y12" s="221" t="s">
        <v>183</v>
      </c>
      <c r="Z12" s="210"/>
      <c r="AA12" s="210"/>
      <c r="AB12" s="210"/>
      <c r="AC12" s="210"/>
      <c r="AD12" s="210"/>
      <c r="AE12" s="210"/>
      <c r="AF12" s="210"/>
      <c r="AG12" s="210" t="s">
        <v>639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3">
        <v>5</v>
      </c>
      <c r="B13" s="234" t="s">
        <v>855</v>
      </c>
      <c r="C13" s="252" t="s">
        <v>856</v>
      </c>
      <c r="D13" s="235" t="s">
        <v>852</v>
      </c>
      <c r="E13" s="236">
        <v>10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181</v>
      </c>
      <c r="T13" s="239" t="s">
        <v>318</v>
      </c>
      <c r="U13" s="221">
        <v>2.1000000000000001E-2</v>
      </c>
      <c r="V13" s="221">
        <f>ROUND(E13*U13,2)</f>
        <v>0.21</v>
      </c>
      <c r="W13" s="221"/>
      <c r="X13" s="221" t="s">
        <v>182</v>
      </c>
      <c r="Y13" s="221" t="s">
        <v>183</v>
      </c>
      <c r="Z13" s="210"/>
      <c r="AA13" s="210"/>
      <c r="AB13" s="210"/>
      <c r="AC13" s="210"/>
      <c r="AD13" s="210"/>
      <c r="AE13" s="210"/>
      <c r="AF13" s="210"/>
      <c r="AG13" s="210" t="s">
        <v>639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>
        <v>6</v>
      </c>
      <c r="B14" s="218" t="s">
        <v>857</v>
      </c>
      <c r="C14" s="263" t="s">
        <v>858</v>
      </c>
      <c r="D14" s="219" t="s">
        <v>0</v>
      </c>
      <c r="E14" s="261"/>
      <c r="F14" s="222"/>
      <c r="G14" s="221">
        <f>ROUND(E14*F14,2)</f>
        <v>0</v>
      </c>
      <c r="H14" s="222"/>
      <c r="I14" s="221">
        <f>ROUND(E14*H14,2)</f>
        <v>0</v>
      </c>
      <c r="J14" s="222"/>
      <c r="K14" s="221">
        <f>ROUND(E14*J14,2)</f>
        <v>0</v>
      </c>
      <c r="L14" s="221">
        <v>21</v>
      </c>
      <c r="M14" s="221">
        <f>G14*(1+L14/100)</f>
        <v>0</v>
      </c>
      <c r="N14" s="220">
        <v>0</v>
      </c>
      <c r="O14" s="220">
        <f>ROUND(E14*N14,2)</f>
        <v>0</v>
      </c>
      <c r="P14" s="220">
        <v>0</v>
      </c>
      <c r="Q14" s="220">
        <f>ROUND(E14*P14,2)</f>
        <v>0</v>
      </c>
      <c r="R14" s="221" t="s">
        <v>859</v>
      </c>
      <c r="S14" s="221" t="s">
        <v>181</v>
      </c>
      <c r="T14" s="221" t="s">
        <v>318</v>
      </c>
      <c r="U14" s="221">
        <v>0</v>
      </c>
      <c r="V14" s="221">
        <f>ROUND(E14*U14,2)</f>
        <v>0</v>
      </c>
      <c r="W14" s="221"/>
      <c r="X14" s="221" t="s">
        <v>283</v>
      </c>
      <c r="Y14" s="221" t="s">
        <v>183</v>
      </c>
      <c r="Z14" s="210"/>
      <c r="AA14" s="210"/>
      <c r="AB14" s="210"/>
      <c r="AC14" s="210"/>
      <c r="AD14" s="210"/>
      <c r="AE14" s="210"/>
      <c r="AF14" s="210"/>
      <c r="AG14" s="210" t="s">
        <v>284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26" t="s">
        <v>175</v>
      </c>
      <c r="B15" s="227" t="s">
        <v>111</v>
      </c>
      <c r="C15" s="250" t="s">
        <v>112</v>
      </c>
      <c r="D15" s="228"/>
      <c r="E15" s="229"/>
      <c r="F15" s="230"/>
      <c r="G15" s="230">
        <f>SUMIF(AG16:AG22,"&lt;&gt;NOR",G16:G22)</f>
        <v>0</v>
      </c>
      <c r="H15" s="230"/>
      <c r="I15" s="230">
        <f>SUM(I16:I22)</f>
        <v>0</v>
      </c>
      <c r="J15" s="230"/>
      <c r="K15" s="230">
        <f>SUM(K16:K22)</f>
        <v>0</v>
      </c>
      <c r="L15" s="230"/>
      <c r="M15" s="230">
        <f>SUM(M16:M22)</f>
        <v>0</v>
      </c>
      <c r="N15" s="229"/>
      <c r="O15" s="229">
        <f>SUM(O16:O22)</f>
        <v>0</v>
      </c>
      <c r="P15" s="229"/>
      <c r="Q15" s="229">
        <f>SUM(Q16:Q22)</f>
        <v>0</v>
      </c>
      <c r="R15" s="230"/>
      <c r="S15" s="230"/>
      <c r="T15" s="231"/>
      <c r="U15" s="225"/>
      <c r="V15" s="225">
        <f>SUM(V16:V22)</f>
        <v>1.32</v>
      </c>
      <c r="W15" s="225"/>
      <c r="X15" s="225"/>
      <c r="Y15" s="225"/>
      <c r="AG15" t="s">
        <v>176</v>
      </c>
    </row>
    <row r="16" spans="1:60" outlineLevel="1" x14ac:dyDescent="0.2">
      <c r="A16" s="240">
        <v>7</v>
      </c>
      <c r="B16" s="241" t="s">
        <v>860</v>
      </c>
      <c r="C16" s="251" t="s">
        <v>861</v>
      </c>
      <c r="D16" s="242" t="s">
        <v>645</v>
      </c>
      <c r="E16" s="243">
        <v>4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5"/>
      <c r="S16" s="245" t="s">
        <v>181</v>
      </c>
      <c r="T16" s="246" t="s">
        <v>318</v>
      </c>
      <c r="U16" s="221">
        <v>0.16500000000000001</v>
      </c>
      <c r="V16" s="221">
        <f>ROUND(E16*U16,2)</f>
        <v>0.66</v>
      </c>
      <c r="W16" s="221"/>
      <c r="X16" s="221" t="s">
        <v>182</v>
      </c>
      <c r="Y16" s="221" t="s">
        <v>183</v>
      </c>
      <c r="Z16" s="210"/>
      <c r="AA16" s="210"/>
      <c r="AB16" s="210"/>
      <c r="AC16" s="210"/>
      <c r="AD16" s="210"/>
      <c r="AE16" s="210"/>
      <c r="AF16" s="210"/>
      <c r="AG16" s="210" t="s">
        <v>639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0">
        <v>8</v>
      </c>
      <c r="B17" s="241" t="s">
        <v>862</v>
      </c>
      <c r="C17" s="251" t="s">
        <v>863</v>
      </c>
      <c r="D17" s="242" t="s">
        <v>645</v>
      </c>
      <c r="E17" s="243">
        <v>3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21</v>
      </c>
      <c r="M17" s="245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5"/>
      <c r="S17" s="245" t="s">
        <v>466</v>
      </c>
      <c r="T17" s="246" t="s">
        <v>318</v>
      </c>
      <c r="U17" s="221">
        <v>0</v>
      </c>
      <c r="V17" s="221">
        <f>ROUND(E17*U17,2)</f>
        <v>0</v>
      </c>
      <c r="W17" s="221"/>
      <c r="X17" s="221" t="s">
        <v>474</v>
      </c>
      <c r="Y17" s="221" t="s">
        <v>183</v>
      </c>
      <c r="Z17" s="210"/>
      <c r="AA17" s="210"/>
      <c r="AB17" s="210"/>
      <c r="AC17" s="210"/>
      <c r="AD17" s="210"/>
      <c r="AE17" s="210"/>
      <c r="AF17" s="210"/>
      <c r="AG17" s="210" t="s">
        <v>632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0">
        <v>9</v>
      </c>
      <c r="B18" s="241" t="s">
        <v>864</v>
      </c>
      <c r="C18" s="251" t="s">
        <v>865</v>
      </c>
      <c r="D18" s="242" t="s">
        <v>645</v>
      </c>
      <c r="E18" s="243">
        <v>3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/>
      <c r="S18" s="245" t="s">
        <v>466</v>
      </c>
      <c r="T18" s="246" t="s">
        <v>318</v>
      </c>
      <c r="U18" s="221">
        <v>0</v>
      </c>
      <c r="V18" s="221">
        <f>ROUND(E18*U18,2)</f>
        <v>0</v>
      </c>
      <c r="W18" s="221"/>
      <c r="X18" s="221" t="s">
        <v>474</v>
      </c>
      <c r="Y18" s="221" t="s">
        <v>183</v>
      </c>
      <c r="Z18" s="210"/>
      <c r="AA18" s="210"/>
      <c r="AB18" s="210"/>
      <c r="AC18" s="210"/>
      <c r="AD18" s="210"/>
      <c r="AE18" s="210"/>
      <c r="AF18" s="210"/>
      <c r="AG18" s="210" t="s">
        <v>632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0">
        <v>10</v>
      </c>
      <c r="B19" s="241" t="s">
        <v>654</v>
      </c>
      <c r="C19" s="251" t="s">
        <v>866</v>
      </c>
      <c r="D19" s="242" t="s">
        <v>645</v>
      </c>
      <c r="E19" s="243">
        <v>3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5"/>
      <c r="S19" s="245" t="s">
        <v>466</v>
      </c>
      <c r="T19" s="246" t="s">
        <v>318</v>
      </c>
      <c r="U19" s="221">
        <v>0</v>
      </c>
      <c r="V19" s="221">
        <f>ROUND(E19*U19,2)</f>
        <v>0</v>
      </c>
      <c r="W19" s="221"/>
      <c r="X19" s="221" t="s">
        <v>474</v>
      </c>
      <c r="Y19" s="221" t="s">
        <v>183</v>
      </c>
      <c r="Z19" s="210"/>
      <c r="AA19" s="210"/>
      <c r="AB19" s="210"/>
      <c r="AC19" s="210"/>
      <c r="AD19" s="210"/>
      <c r="AE19" s="210"/>
      <c r="AF19" s="210"/>
      <c r="AG19" s="210" t="s">
        <v>632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0">
        <v>11</v>
      </c>
      <c r="B20" s="241" t="s">
        <v>654</v>
      </c>
      <c r="C20" s="251" t="s">
        <v>867</v>
      </c>
      <c r="D20" s="242" t="s">
        <v>645</v>
      </c>
      <c r="E20" s="243">
        <v>3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/>
      <c r="S20" s="245" t="s">
        <v>466</v>
      </c>
      <c r="T20" s="246" t="s">
        <v>318</v>
      </c>
      <c r="U20" s="221">
        <v>0</v>
      </c>
      <c r="V20" s="221">
        <f>ROUND(E20*U20,2)</f>
        <v>0</v>
      </c>
      <c r="W20" s="221"/>
      <c r="X20" s="221" t="s">
        <v>182</v>
      </c>
      <c r="Y20" s="221" t="s">
        <v>183</v>
      </c>
      <c r="Z20" s="210"/>
      <c r="AA20" s="210"/>
      <c r="AB20" s="210"/>
      <c r="AC20" s="210"/>
      <c r="AD20" s="210"/>
      <c r="AE20" s="210"/>
      <c r="AF20" s="210"/>
      <c r="AG20" s="210" t="s">
        <v>639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3">
        <v>12</v>
      </c>
      <c r="B21" s="234" t="s">
        <v>868</v>
      </c>
      <c r="C21" s="252" t="s">
        <v>869</v>
      </c>
      <c r="D21" s="235" t="s">
        <v>249</v>
      </c>
      <c r="E21" s="236">
        <v>4</v>
      </c>
      <c r="F21" s="237"/>
      <c r="G21" s="238">
        <f>ROUND(E21*F21,2)</f>
        <v>0</v>
      </c>
      <c r="H21" s="237"/>
      <c r="I21" s="238">
        <f>ROUND(E21*H21,2)</f>
        <v>0</v>
      </c>
      <c r="J21" s="237"/>
      <c r="K21" s="238">
        <f>ROUND(E21*J21,2)</f>
        <v>0</v>
      </c>
      <c r="L21" s="238">
        <v>21</v>
      </c>
      <c r="M21" s="238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8"/>
      <c r="S21" s="238" t="s">
        <v>181</v>
      </c>
      <c r="T21" s="239" t="s">
        <v>318</v>
      </c>
      <c r="U21" s="221">
        <v>0.16600000000000001</v>
      </c>
      <c r="V21" s="221">
        <f>ROUND(E21*U21,2)</f>
        <v>0.66</v>
      </c>
      <c r="W21" s="221"/>
      <c r="X21" s="221" t="s">
        <v>182</v>
      </c>
      <c r="Y21" s="221" t="s">
        <v>183</v>
      </c>
      <c r="Z21" s="210"/>
      <c r="AA21" s="210"/>
      <c r="AB21" s="210"/>
      <c r="AC21" s="210"/>
      <c r="AD21" s="210"/>
      <c r="AE21" s="210"/>
      <c r="AF21" s="210"/>
      <c r="AG21" s="210" t="s">
        <v>639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>
        <v>13</v>
      </c>
      <c r="B22" s="218" t="s">
        <v>870</v>
      </c>
      <c r="C22" s="263" t="s">
        <v>871</v>
      </c>
      <c r="D22" s="219" t="s">
        <v>0</v>
      </c>
      <c r="E22" s="261"/>
      <c r="F22" s="222"/>
      <c r="G22" s="221">
        <f>ROUND(E22*F22,2)</f>
        <v>0</v>
      </c>
      <c r="H22" s="222"/>
      <c r="I22" s="221">
        <f>ROUND(E22*H22,2)</f>
        <v>0</v>
      </c>
      <c r="J22" s="222"/>
      <c r="K22" s="221">
        <f>ROUND(E22*J22,2)</f>
        <v>0</v>
      </c>
      <c r="L22" s="221">
        <v>21</v>
      </c>
      <c r="M22" s="221">
        <f>G22*(1+L22/100)</f>
        <v>0</v>
      </c>
      <c r="N22" s="220">
        <v>0</v>
      </c>
      <c r="O22" s="220">
        <f>ROUND(E22*N22,2)</f>
        <v>0</v>
      </c>
      <c r="P22" s="220">
        <v>0</v>
      </c>
      <c r="Q22" s="220">
        <f>ROUND(E22*P22,2)</f>
        <v>0</v>
      </c>
      <c r="R22" s="221"/>
      <c r="S22" s="221" t="s">
        <v>181</v>
      </c>
      <c r="T22" s="221" t="s">
        <v>318</v>
      </c>
      <c r="U22" s="221">
        <v>0</v>
      </c>
      <c r="V22" s="221">
        <f>ROUND(E22*U22,2)</f>
        <v>0</v>
      </c>
      <c r="W22" s="221"/>
      <c r="X22" s="221" t="s">
        <v>283</v>
      </c>
      <c r="Y22" s="221" t="s">
        <v>183</v>
      </c>
      <c r="Z22" s="210"/>
      <c r="AA22" s="210"/>
      <c r="AB22" s="210"/>
      <c r="AC22" s="210"/>
      <c r="AD22" s="210"/>
      <c r="AE22" s="210"/>
      <c r="AF22" s="210"/>
      <c r="AG22" s="210" t="s">
        <v>284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">
      <c r="A23" s="226" t="s">
        <v>175</v>
      </c>
      <c r="B23" s="227" t="s">
        <v>113</v>
      </c>
      <c r="C23" s="250" t="s">
        <v>114</v>
      </c>
      <c r="D23" s="228"/>
      <c r="E23" s="229"/>
      <c r="F23" s="230"/>
      <c r="G23" s="230">
        <f>SUMIF(AG24:AG30,"&lt;&gt;NOR",G24:G30)</f>
        <v>0</v>
      </c>
      <c r="H23" s="230"/>
      <c r="I23" s="230">
        <f>SUM(I24:I30)</f>
        <v>0</v>
      </c>
      <c r="J23" s="230"/>
      <c r="K23" s="230">
        <f>SUM(K24:K30)</f>
        <v>0</v>
      </c>
      <c r="L23" s="230"/>
      <c r="M23" s="230">
        <f>SUM(M24:M30)</f>
        <v>0</v>
      </c>
      <c r="N23" s="229"/>
      <c r="O23" s="229">
        <f>SUM(O24:O30)</f>
        <v>0</v>
      </c>
      <c r="P23" s="229"/>
      <c r="Q23" s="229">
        <f>SUM(Q24:Q30)</f>
        <v>0</v>
      </c>
      <c r="R23" s="230"/>
      <c r="S23" s="230"/>
      <c r="T23" s="231"/>
      <c r="U23" s="225"/>
      <c r="V23" s="225">
        <f>SUM(V24:V30)</f>
        <v>0.87</v>
      </c>
      <c r="W23" s="225"/>
      <c r="X23" s="225"/>
      <c r="Y23" s="225"/>
      <c r="AG23" t="s">
        <v>176</v>
      </c>
    </row>
    <row r="24" spans="1:60" outlineLevel="1" x14ac:dyDescent="0.2">
      <c r="A24" s="240">
        <v>14</v>
      </c>
      <c r="B24" s="241" t="s">
        <v>654</v>
      </c>
      <c r="C24" s="251" t="s">
        <v>872</v>
      </c>
      <c r="D24" s="242" t="s">
        <v>645</v>
      </c>
      <c r="E24" s="243">
        <v>1</v>
      </c>
      <c r="F24" s="244"/>
      <c r="G24" s="245">
        <f>ROUND(E24*F24,2)</f>
        <v>0</v>
      </c>
      <c r="H24" s="244"/>
      <c r="I24" s="245">
        <f>ROUND(E24*H24,2)</f>
        <v>0</v>
      </c>
      <c r="J24" s="244"/>
      <c r="K24" s="245">
        <f>ROUND(E24*J24,2)</f>
        <v>0</v>
      </c>
      <c r="L24" s="245">
        <v>21</v>
      </c>
      <c r="M24" s="245">
        <f>G24*(1+L24/100)</f>
        <v>0</v>
      </c>
      <c r="N24" s="243">
        <v>0</v>
      </c>
      <c r="O24" s="243">
        <f>ROUND(E24*N24,2)</f>
        <v>0</v>
      </c>
      <c r="P24" s="243">
        <v>0</v>
      </c>
      <c r="Q24" s="243">
        <f>ROUND(E24*P24,2)</f>
        <v>0</v>
      </c>
      <c r="R24" s="245"/>
      <c r="S24" s="245" t="s">
        <v>466</v>
      </c>
      <c r="T24" s="246" t="s">
        <v>318</v>
      </c>
      <c r="U24" s="221">
        <v>0</v>
      </c>
      <c r="V24" s="221">
        <f>ROUND(E24*U24,2)</f>
        <v>0</v>
      </c>
      <c r="W24" s="221"/>
      <c r="X24" s="221" t="s">
        <v>657</v>
      </c>
      <c r="Y24" s="221" t="s">
        <v>183</v>
      </c>
      <c r="Z24" s="210"/>
      <c r="AA24" s="210"/>
      <c r="AB24" s="210"/>
      <c r="AC24" s="210"/>
      <c r="AD24" s="210"/>
      <c r="AE24" s="210"/>
      <c r="AF24" s="210"/>
      <c r="AG24" s="210" t="s">
        <v>658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0">
        <v>15</v>
      </c>
      <c r="B25" s="241" t="s">
        <v>654</v>
      </c>
      <c r="C25" s="251" t="s">
        <v>873</v>
      </c>
      <c r="D25" s="242" t="s">
        <v>645</v>
      </c>
      <c r="E25" s="243">
        <v>1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3">
        <v>0</v>
      </c>
      <c r="O25" s="243">
        <f>ROUND(E25*N25,2)</f>
        <v>0</v>
      </c>
      <c r="P25" s="243">
        <v>0</v>
      </c>
      <c r="Q25" s="243">
        <f>ROUND(E25*P25,2)</f>
        <v>0</v>
      </c>
      <c r="R25" s="245"/>
      <c r="S25" s="245" t="s">
        <v>466</v>
      </c>
      <c r="T25" s="246" t="s">
        <v>318</v>
      </c>
      <c r="U25" s="221">
        <v>0</v>
      </c>
      <c r="V25" s="221">
        <f>ROUND(E25*U25,2)</f>
        <v>0</v>
      </c>
      <c r="W25" s="221"/>
      <c r="X25" s="221" t="s">
        <v>657</v>
      </c>
      <c r="Y25" s="221" t="s">
        <v>183</v>
      </c>
      <c r="Z25" s="210"/>
      <c r="AA25" s="210"/>
      <c r="AB25" s="210"/>
      <c r="AC25" s="210"/>
      <c r="AD25" s="210"/>
      <c r="AE25" s="210"/>
      <c r="AF25" s="210"/>
      <c r="AG25" s="210" t="s">
        <v>658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0">
        <v>16</v>
      </c>
      <c r="B26" s="241" t="s">
        <v>874</v>
      </c>
      <c r="C26" s="251" t="s">
        <v>875</v>
      </c>
      <c r="D26" s="242" t="s">
        <v>645</v>
      </c>
      <c r="E26" s="243">
        <v>1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21</v>
      </c>
      <c r="M26" s="245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5"/>
      <c r="S26" s="245" t="s">
        <v>181</v>
      </c>
      <c r="T26" s="246" t="s">
        <v>318</v>
      </c>
      <c r="U26" s="221">
        <v>0.86799999999999999</v>
      </c>
      <c r="V26" s="221">
        <f>ROUND(E26*U26,2)</f>
        <v>0.87</v>
      </c>
      <c r="W26" s="221"/>
      <c r="X26" s="221" t="s">
        <v>182</v>
      </c>
      <c r="Y26" s="221" t="s">
        <v>183</v>
      </c>
      <c r="Z26" s="210"/>
      <c r="AA26" s="210"/>
      <c r="AB26" s="210"/>
      <c r="AC26" s="210"/>
      <c r="AD26" s="210"/>
      <c r="AE26" s="210"/>
      <c r="AF26" s="210"/>
      <c r="AG26" s="210" t="s">
        <v>639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0">
        <v>17</v>
      </c>
      <c r="B27" s="241" t="s">
        <v>876</v>
      </c>
      <c r="C27" s="251" t="s">
        <v>877</v>
      </c>
      <c r="D27" s="242" t="s">
        <v>645</v>
      </c>
      <c r="E27" s="243">
        <v>1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5"/>
      <c r="S27" s="245" t="s">
        <v>466</v>
      </c>
      <c r="T27" s="246" t="s">
        <v>318</v>
      </c>
      <c r="U27" s="221">
        <v>0</v>
      </c>
      <c r="V27" s="221">
        <f>ROUND(E27*U27,2)</f>
        <v>0</v>
      </c>
      <c r="W27" s="221"/>
      <c r="X27" s="221" t="s">
        <v>474</v>
      </c>
      <c r="Y27" s="221" t="s">
        <v>183</v>
      </c>
      <c r="Z27" s="210"/>
      <c r="AA27" s="210"/>
      <c r="AB27" s="210"/>
      <c r="AC27" s="210"/>
      <c r="AD27" s="210"/>
      <c r="AE27" s="210"/>
      <c r="AF27" s="210"/>
      <c r="AG27" s="210" t="s">
        <v>632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0">
        <v>18</v>
      </c>
      <c r="B28" s="241" t="s">
        <v>654</v>
      </c>
      <c r="C28" s="251" t="s">
        <v>878</v>
      </c>
      <c r="D28" s="242" t="s">
        <v>677</v>
      </c>
      <c r="E28" s="243">
        <v>1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5"/>
      <c r="S28" s="245" t="s">
        <v>466</v>
      </c>
      <c r="T28" s="246" t="s">
        <v>318</v>
      </c>
      <c r="U28" s="221">
        <v>0</v>
      </c>
      <c r="V28" s="221">
        <f>ROUND(E28*U28,2)</f>
        <v>0</v>
      </c>
      <c r="W28" s="221"/>
      <c r="X28" s="221" t="s">
        <v>657</v>
      </c>
      <c r="Y28" s="221" t="s">
        <v>183</v>
      </c>
      <c r="Z28" s="210"/>
      <c r="AA28" s="210"/>
      <c r="AB28" s="210"/>
      <c r="AC28" s="210"/>
      <c r="AD28" s="210"/>
      <c r="AE28" s="210"/>
      <c r="AF28" s="210"/>
      <c r="AG28" s="210" t="s">
        <v>673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3">
        <v>19</v>
      </c>
      <c r="B29" s="234" t="s">
        <v>654</v>
      </c>
      <c r="C29" s="252" t="s">
        <v>879</v>
      </c>
      <c r="D29" s="235" t="s">
        <v>677</v>
      </c>
      <c r="E29" s="236">
        <v>1</v>
      </c>
      <c r="F29" s="237"/>
      <c r="G29" s="238">
        <f>ROUND(E29*F29,2)</f>
        <v>0</v>
      </c>
      <c r="H29" s="237"/>
      <c r="I29" s="238">
        <f>ROUND(E29*H29,2)</f>
        <v>0</v>
      </c>
      <c r="J29" s="237"/>
      <c r="K29" s="238">
        <f>ROUND(E29*J29,2)</f>
        <v>0</v>
      </c>
      <c r="L29" s="238">
        <v>21</v>
      </c>
      <c r="M29" s="238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8"/>
      <c r="S29" s="238" t="s">
        <v>466</v>
      </c>
      <c r="T29" s="239" t="s">
        <v>318</v>
      </c>
      <c r="U29" s="221">
        <v>0</v>
      </c>
      <c r="V29" s="221">
        <f>ROUND(E29*U29,2)</f>
        <v>0</v>
      </c>
      <c r="W29" s="221"/>
      <c r="X29" s="221" t="s">
        <v>657</v>
      </c>
      <c r="Y29" s="221" t="s">
        <v>183</v>
      </c>
      <c r="Z29" s="210"/>
      <c r="AA29" s="210"/>
      <c r="AB29" s="210"/>
      <c r="AC29" s="210"/>
      <c r="AD29" s="210"/>
      <c r="AE29" s="210"/>
      <c r="AF29" s="210"/>
      <c r="AG29" s="210" t="s">
        <v>673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>
        <v>20</v>
      </c>
      <c r="B30" s="218" t="s">
        <v>880</v>
      </c>
      <c r="C30" s="263" t="s">
        <v>831</v>
      </c>
      <c r="D30" s="219" t="s">
        <v>0</v>
      </c>
      <c r="E30" s="261"/>
      <c r="F30" s="222"/>
      <c r="G30" s="221">
        <f>ROUND(E30*F30,2)</f>
        <v>0</v>
      </c>
      <c r="H30" s="222"/>
      <c r="I30" s="221">
        <f>ROUND(E30*H30,2)</f>
        <v>0</v>
      </c>
      <c r="J30" s="222"/>
      <c r="K30" s="221">
        <f>ROUND(E30*J30,2)</f>
        <v>0</v>
      </c>
      <c r="L30" s="221">
        <v>21</v>
      </c>
      <c r="M30" s="221">
        <f>G30*(1+L30/100)</f>
        <v>0</v>
      </c>
      <c r="N30" s="220">
        <v>0</v>
      </c>
      <c r="O30" s="220">
        <f>ROUND(E30*N30,2)</f>
        <v>0</v>
      </c>
      <c r="P30" s="220">
        <v>0</v>
      </c>
      <c r="Q30" s="220">
        <f>ROUND(E30*P30,2)</f>
        <v>0</v>
      </c>
      <c r="R30" s="221"/>
      <c r="S30" s="221" t="s">
        <v>181</v>
      </c>
      <c r="T30" s="221" t="s">
        <v>318</v>
      </c>
      <c r="U30" s="221">
        <v>0</v>
      </c>
      <c r="V30" s="221">
        <f>ROUND(E30*U30,2)</f>
        <v>0</v>
      </c>
      <c r="W30" s="221"/>
      <c r="X30" s="221" t="s">
        <v>283</v>
      </c>
      <c r="Y30" s="221" t="s">
        <v>183</v>
      </c>
      <c r="Z30" s="210"/>
      <c r="AA30" s="210"/>
      <c r="AB30" s="210"/>
      <c r="AC30" s="210"/>
      <c r="AD30" s="210"/>
      <c r="AE30" s="210"/>
      <c r="AF30" s="210"/>
      <c r="AG30" s="210" t="s">
        <v>284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226" t="s">
        <v>175</v>
      </c>
      <c r="B31" s="227" t="s">
        <v>117</v>
      </c>
      <c r="C31" s="250" t="s">
        <v>118</v>
      </c>
      <c r="D31" s="228"/>
      <c r="E31" s="229"/>
      <c r="F31" s="230"/>
      <c r="G31" s="230">
        <f>SUMIF(AG32:AG34,"&lt;&gt;NOR",G32:G34)</f>
        <v>0</v>
      </c>
      <c r="H31" s="230"/>
      <c r="I31" s="230">
        <f>SUM(I32:I34)</f>
        <v>0</v>
      </c>
      <c r="J31" s="230"/>
      <c r="K31" s="230">
        <f>SUM(K32:K34)</f>
        <v>0</v>
      </c>
      <c r="L31" s="230"/>
      <c r="M31" s="230">
        <f>SUM(M32:M34)</f>
        <v>0</v>
      </c>
      <c r="N31" s="229"/>
      <c r="O31" s="229">
        <f>SUM(O32:O34)</f>
        <v>0</v>
      </c>
      <c r="P31" s="229"/>
      <c r="Q31" s="229">
        <f>SUM(Q32:Q34)</f>
        <v>0</v>
      </c>
      <c r="R31" s="230"/>
      <c r="S31" s="230"/>
      <c r="T31" s="231"/>
      <c r="U31" s="225"/>
      <c r="V31" s="225">
        <f>SUM(V32:V34)</f>
        <v>4.26</v>
      </c>
      <c r="W31" s="225"/>
      <c r="X31" s="225"/>
      <c r="Y31" s="225"/>
      <c r="AG31" t="s">
        <v>176</v>
      </c>
    </row>
    <row r="32" spans="1:60" outlineLevel="1" x14ac:dyDescent="0.2">
      <c r="A32" s="240">
        <v>21</v>
      </c>
      <c r="B32" s="241" t="s">
        <v>826</v>
      </c>
      <c r="C32" s="251" t="s">
        <v>827</v>
      </c>
      <c r="D32" s="242" t="s">
        <v>828</v>
      </c>
      <c r="E32" s="243">
        <v>10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21</v>
      </c>
      <c r="M32" s="245">
        <f>G32*(1+L32/100)</f>
        <v>0</v>
      </c>
      <c r="N32" s="243">
        <v>0</v>
      </c>
      <c r="O32" s="243">
        <f>ROUND(E32*N32,2)</f>
        <v>0</v>
      </c>
      <c r="P32" s="243">
        <v>0</v>
      </c>
      <c r="Q32" s="243">
        <f>ROUND(E32*P32,2)</f>
        <v>0</v>
      </c>
      <c r="R32" s="245"/>
      <c r="S32" s="245" t="s">
        <v>181</v>
      </c>
      <c r="T32" s="246" t="s">
        <v>318</v>
      </c>
      <c r="U32" s="221">
        <v>0.42599999999999999</v>
      </c>
      <c r="V32" s="221">
        <f>ROUND(E32*U32,2)</f>
        <v>4.26</v>
      </c>
      <c r="W32" s="221"/>
      <c r="X32" s="221" t="s">
        <v>182</v>
      </c>
      <c r="Y32" s="221" t="s">
        <v>183</v>
      </c>
      <c r="Z32" s="210"/>
      <c r="AA32" s="210"/>
      <c r="AB32" s="210"/>
      <c r="AC32" s="210"/>
      <c r="AD32" s="210"/>
      <c r="AE32" s="210"/>
      <c r="AF32" s="210"/>
      <c r="AG32" s="210" t="s">
        <v>639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3">
        <v>22</v>
      </c>
      <c r="B33" s="234" t="s">
        <v>654</v>
      </c>
      <c r="C33" s="252" t="s">
        <v>829</v>
      </c>
      <c r="D33" s="235" t="s">
        <v>281</v>
      </c>
      <c r="E33" s="236">
        <v>0.01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8"/>
      <c r="S33" s="238" t="s">
        <v>466</v>
      </c>
      <c r="T33" s="239" t="s">
        <v>318</v>
      </c>
      <c r="U33" s="221">
        <v>0</v>
      </c>
      <c r="V33" s="221">
        <f>ROUND(E33*U33,2)</f>
        <v>0</v>
      </c>
      <c r="W33" s="221"/>
      <c r="X33" s="221" t="s">
        <v>657</v>
      </c>
      <c r="Y33" s="221" t="s">
        <v>183</v>
      </c>
      <c r="Z33" s="210"/>
      <c r="AA33" s="210"/>
      <c r="AB33" s="210"/>
      <c r="AC33" s="210"/>
      <c r="AD33" s="210"/>
      <c r="AE33" s="210"/>
      <c r="AF33" s="210"/>
      <c r="AG33" s="210" t="s">
        <v>673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>
        <v>23</v>
      </c>
      <c r="B34" s="218" t="s">
        <v>830</v>
      </c>
      <c r="C34" s="263" t="s">
        <v>831</v>
      </c>
      <c r="D34" s="219" t="s">
        <v>0</v>
      </c>
      <c r="E34" s="261"/>
      <c r="F34" s="222"/>
      <c r="G34" s="221">
        <f>ROUND(E34*F34,2)</f>
        <v>0</v>
      </c>
      <c r="H34" s="222"/>
      <c r="I34" s="221">
        <f>ROUND(E34*H34,2)</f>
        <v>0</v>
      </c>
      <c r="J34" s="222"/>
      <c r="K34" s="221">
        <f>ROUND(E34*J34,2)</f>
        <v>0</v>
      </c>
      <c r="L34" s="221">
        <v>21</v>
      </c>
      <c r="M34" s="221">
        <f>G34*(1+L34/100)</f>
        <v>0</v>
      </c>
      <c r="N34" s="220">
        <v>0</v>
      </c>
      <c r="O34" s="220">
        <f>ROUND(E34*N34,2)</f>
        <v>0</v>
      </c>
      <c r="P34" s="220">
        <v>0</v>
      </c>
      <c r="Q34" s="220">
        <f>ROUND(E34*P34,2)</f>
        <v>0</v>
      </c>
      <c r="R34" s="221"/>
      <c r="S34" s="221" t="s">
        <v>181</v>
      </c>
      <c r="T34" s="221" t="s">
        <v>318</v>
      </c>
      <c r="U34" s="221">
        <v>0</v>
      </c>
      <c r="V34" s="221">
        <f>ROUND(E34*U34,2)</f>
        <v>0</v>
      </c>
      <c r="W34" s="221"/>
      <c r="X34" s="221" t="s">
        <v>283</v>
      </c>
      <c r="Y34" s="221" t="s">
        <v>183</v>
      </c>
      <c r="Z34" s="210"/>
      <c r="AA34" s="210"/>
      <c r="AB34" s="210"/>
      <c r="AC34" s="210"/>
      <c r="AD34" s="210"/>
      <c r="AE34" s="210"/>
      <c r="AF34" s="210"/>
      <c r="AG34" s="210" t="s">
        <v>284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26" t="s">
        <v>175</v>
      </c>
      <c r="B35" s="227" t="s">
        <v>101</v>
      </c>
      <c r="C35" s="250" t="s">
        <v>102</v>
      </c>
      <c r="D35" s="228"/>
      <c r="E35" s="229"/>
      <c r="F35" s="230"/>
      <c r="G35" s="230">
        <f>SUMIF(AG36:AG38,"&lt;&gt;NOR",G36:G38)</f>
        <v>0</v>
      </c>
      <c r="H35" s="230"/>
      <c r="I35" s="230">
        <f>SUM(I36:I38)</f>
        <v>0</v>
      </c>
      <c r="J35" s="230"/>
      <c r="K35" s="230">
        <f>SUM(K36:K38)</f>
        <v>0</v>
      </c>
      <c r="L35" s="230"/>
      <c r="M35" s="230">
        <f>SUM(M36:M38)</f>
        <v>0</v>
      </c>
      <c r="N35" s="229"/>
      <c r="O35" s="229">
        <f>SUM(O36:O38)</f>
        <v>0</v>
      </c>
      <c r="P35" s="229"/>
      <c r="Q35" s="229">
        <f>SUM(Q36:Q38)</f>
        <v>0</v>
      </c>
      <c r="R35" s="230"/>
      <c r="S35" s="230"/>
      <c r="T35" s="231"/>
      <c r="U35" s="225"/>
      <c r="V35" s="225">
        <f>SUM(V36:V38)</f>
        <v>0</v>
      </c>
      <c r="W35" s="225"/>
      <c r="X35" s="225"/>
      <c r="Y35" s="225"/>
      <c r="AG35" t="s">
        <v>176</v>
      </c>
    </row>
    <row r="36" spans="1:60" outlineLevel="1" x14ac:dyDescent="0.2">
      <c r="A36" s="240">
        <v>24</v>
      </c>
      <c r="B36" s="241" t="s">
        <v>654</v>
      </c>
      <c r="C36" s="251" t="s">
        <v>881</v>
      </c>
      <c r="D36" s="242" t="s">
        <v>249</v>
      </c>
      <c r="E36" s="243">
        <v>10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21</v>
      </c>
      <c r="M36" s="245">
        <f>G36*(1+L36/100)</f>
        <v>0</v>
      </c>
      <c r="N36" s="243">
        <v>0</v>
      </c>
      <c r="O36" s="243">
        <f>ROUND(E36*N36,2)</f>
        <v>0</v>
      </c>
      <c r="P36" s="243">
        <v>0</v>
      </c>
      <c r="Q36" s="243">
        <f>ROUND(E36*P36,2)</f>
        <v>0</v>
      </c>
      <c r="R36" s="245"/>
      <c r="S36" s="245" t="s">
        <v>466</v>
      </c>
      <c r="T36" s="246" t="s">
        <v>318</v>
      </c>
      <c r="U36" s="221">
        <v>0</v>
      </c>
      <c r="V36" s="221">
        <f>ROUND(E36*U36,2)</f>
        <v>0</v>
      </c>
      <c r="W36" s="221"/>
      <c r="X36" s="221" t="s">
        <v>657</v>
      </c>
      <c r="Y36" s="221" t="s">
        <v>183</v>
      </c>
      <c r="Z36" s="210"/>
      <c r="AA36" s="210"/>
      <c r="AB36" s="210"/>
      <c r="AC36" s="210"/>
      <c r="AD36" s="210"/>
      <c r="AE36" s="210"/>
      <c r="AF36" s="210"/>
      <c r="AG36" s="210" t="s">
        <v>658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3">
        <v>25</v>
      </c>
      <c r="B37" s="234" t="s">
        <v>654</v>
      </c>
      <c r="C37" s="252" t="s">
        <v>841</v>
      </c>
      <c r="D37" s="235" t="s">
        <v>249</v>
      </c>
      <c r="E37" s="236">
        <v>10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8"/>
      <c r="S37" s="238" t="s">
        <v>466</v>
      </c>
      <c r="T37" s="239" t="s">
        <v>318</v>
      </c>
      <c r="U37" s="221">
        <v>0</v>
      </c>
      <c r="V37" s="221">
        <f>ROUND(E37*U37,2)</f>
        <v>0</v>
      </c>
      <c r="W37" s="221"/>
      <c r="X37" s="221" t="s">
        <v>657</v>
      </c>
      <c r="Y37" s="221" t="s">
        <v>183</v>
      </c>
      <c r="Z37" s="210"/>
      <c r="AA37" s="210"/>
      <c r="AB37" s="210"/>
      <c r="AC37" s="210"/>
      <c r="AD37" s="210"/>
      <c r="AE37" s="210"/>
      <c r="AF37" s="210"/>
      <c r="AG37" s="210" t="s">
        <v>673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>
        <v>26</v>
      </c>
      <c r="B38" s="218" t="s">
        <v>845</v>
      </c>
      <c r="C38" s="263" t="s">
        <v>681</v>
      </c>
      <c r="D38" s="219" t="s">
        <v>0</v>
      </c>
      <c r="E38" s="261"/>
      <c r="F38" s="222"/>
      <c r="G38" s="221">
        <f>ROUND(E38*F38,2)</f>
        <v>0</v>
      </c>
      <c r="H38" s="222"/>
      <c r="I38" s="221">
        <f>ROUND(E38*H38,2)</f>
        <v>0</v>
      </c>
      <c r="J38" s="222"/>
      <c r="K38" s="221">
        <f>ROUND(E38*J38,2)</f>
        <v>0</v>
      </c>
      <c r="L38" s="221">
        <v>21</v>
      </c>
      <c r="M38" s="221">
        <f>G38*(1+L38/100)</f>
        <v>0</v>
      </c>
      <c r="N38" s="220">
        <v>0</v>
      </c>
      <c r="O38" s="220">
        <f>ROUND(E38*N38,2)</f>
        <v>0</v>
      </c>
      <c r="P38" s="220">
        <v>0</v>
      </c>
      <c r="Q38" s="220">
        <f>ROUND(E38*P38,2)</f>
        <v>0</v>
      </c>
      <c r="R38" s="221"/>
      <c r="S38" s="221" t="s">
        <v>181</v>
      </c>
      <c r="T38" s="221" t="s">
        <v>318</v>
      </c>
      <c r="U38" s="221">
        <v>0</v>
      </c>
      <c r="V38" s="221">
        <f>ROUND(E38*U38,2)</f>
        <v>0</v>
      </c>
      <c r="W38" s="221"/>
      <c r="X38" s="221" t="s">
        <v>283</v>
      </c>
      <c r="Y38" s="221" t="s">
        <v>183</v>
      </c>
      <c r="Z38" s="210"/>
      <c r="AA38" s="210"/>
      <c r="AB38" s="210"/>
      <c r="AC38" s="210"/>
      <c r="AD38" s="210"/>
      <c r="AE38" s="210"/>
      <c r="AF38" s="210"/>
      <c r="AG38" s="210" t="s">
        <v>284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6" t="s">
        <v>175</v>
      </c>
      <c r="B39" s="227" t="s">
        <v>125</v>
      </c>
      <c r="C39" s="250" t="s">
        <v>126</v>
      </c>
      <c r="D39" s="228"/>
      <c r="E39" s="229"/>
      <c r="F39" s="230"/>
      <c r="G39" s="230">
        <f>SUMIF(AG40:AG43,"&lt;&gt;NOR",G40:G43)</f>
        <v>0</v>
      </c>
      <c r="H39" s="230"/>
      <c r="I39" s="230">
        <f>SUM(I40:I43)</f>
        <v>0</v>
      </c>
      <c r="J39" s="230"/>
      <c r="K39" s="230">
        <f>SUM(K40:K43)</f>
        <v>0</v>
      </c>
      <c r="L39" s="230"/>
      <c r="M39" s="230">
        <f>SUM(M40:M43)</f>
        <v>0</v>
      </c>
      <c r="N39" s="229"/>
      <c r="O39" s="229">
        <f>SUM(O40:O43)</f>
        <v>0</v>
      </c>
      <c r="P39" s="229"/>
      <c r="Q39" s="229">
        <f>SUM(Q40:Q43)</f>
        <v>0</v>
      </c>
      <c r="R39" s="230"/>
      <c r="S39" s="230"/>
      <c r="T39" s="231"/>
      <c r="U39" s="225"/>
      <c r="V39" s="225">
        <f>SUM(V40:V43)</f>
        <v>3.52</v>
      </c>
      <c r="W39" s="225"/>
      <c r="X39" s="225"/>
      <c r="Y39" s="225"/>
      <c r="AG39" t="s">
        <v>176</v>
      </c>
    </row>
    <row r="40" spans="1:60" outlineLevel="1" x14ac:dyDescent="0.2">
      <c r="A40" s="240">
        <v>27</v>
      </c>
      <c r="B40" s="241" t="s">
        <v>833</v>
      </c>
      <c r="C40" s="251" t="s">
        <v>834</v>
      </c>
      <c r="D40" s="242" t="s">
        <v>179</v>
      </c>
      <c r="E40" s="243">
        <v>1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21</v>
      </c>
      <c r="M40" s="245">
        <f>G40*(1+L40/100)</f>
        <v>0</v>
      </c>
      <c r="N40" s="243">
        <v>0</v>
      </c>
      <c r="O40" s="243">
        <f>ROUND(E40*N40,2)</f>
        <v>0</v>
      </c>
      <c r="P40" s="243">
        <v>0</v>
      </c>
      <c r="Q40" s="243">
        <f>ROUND(E40*P40,2)</f>
        <v>0</v>
      </c>
      <c r="R40" s="245"/>
      <c r="S40" s="245" t="s">
        <v>181</v>
      </c>
      <c r="T40" s="246" t="s">
        <v>318</v>
      </c>
      <c r="U40" s="221">
        <v>0.156</v>
      </c>
      <c r="V40" s="221">
        <f>ROUND(E40*U40,2)</f>
        <v>0.16</v>
      </c>
      <c r="W40" s="221"/>
      <c r="X40" s="221" t="s">
        <v>182</v>
      </c>
      <c r="Y40" s="221" t="s">
        <v>183</v>
      </c>
      <c r="Z40" s="210"/>
      <c r="AA40" s="210"/>
      <c r="AB40" s="210"/>
      <c r="AC40" s="210"/>
      <c r="AD40" s="210"/>
      <c r="AE40" s="210"/>
      <c r="AF40" s="210"/>
      <c r="AG40" s="210" t="s">
        <v>639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0">
        <v>28</v>
      </c>
      <c r="B41" s="241" t="s">
        <v>836</v>
      </c>
      <c r="C41" s="251" t="s">
        <v>837</v>
      </c>
      <c r="D41" s="242" t="s">
        <v>179</v>
      </c>
      <c r="E41" s="243">
        <v>1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21</v>
      </c>
      <c r="M41" s="245">
        <f>G41*(1+L41/100)</f>
        <v>0</v>
      </c>
      <c r="N41" s="243">
        <v>0</v>
      </c>
      <c r="O41" s="243">
        <f>ROUND(E41*N41,2)</f>
        <v>0</v>
      </c>
      <c r="P41" s="243">
        <v>0</v>
      </c>
      <c r="Q41" s="243">
        <f>ROUND(E41*P41,2)</f>
        <v>0</v>
      </c>
      <c r="R41" s="245"/>
      <c r="S41" s="245" t="s">
        <v>181</v>
      </c>
      <c r="T41" s="246" t="s">
        <v>318</v>
      </c>
      <c r="U41" s="221">
        <v>0.40300000000000002</v>
      </c>
      <c r="V41" s="221">
        <f>ROUND(E41*U41,2)</f>
        <v>0.4</v>
      </c>
      <c r="W41" s="221"/>
      <c r="X41" s="221" t="s">
        <v>182</v>
      </c>
      <c r="Y41" s="221" t="s">
        <v>183</v>
      </c>
      <c r="Z41" s="210"/>
      <c r="AA41" s="210"/>
      <c r="AB41" s="210"/>
      <c r="AC41" s="210"/>
      <c r="AD41" s="210"/>
      <c r="AE41" s="210"/>
      <c r="AF41" s="210"/>
      <c r="AG41" s="210" t="s">
        <v>639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0">
        <v>29</v>
      </c>
      <c r="B42" s="241" t="s">
        <v>882</v>
      </c>
      <c r="C42" s="251" t="s">
        <v>883</v>
      </c>
      <c r="D42" s="242" t="s">
        <v>249</v>
      </c>
      <c r="E42" s="243">
        <v>2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21</v>
      </c>
      <c r="M42" s="245">
        <f>G42*(1+L42/100)</f>
        <v>0</v>
      </c>
      <c r="N42" s="243">
        <v>0</v>
      </c>
      <c r="O42" s="243">
        <f>ROUND(E42*N42,2)</f>
        <v>0</v>
      </c>
      <c r="P42" s="243">
        <v>0</v>
      </c>
      <c r="Q42" s="243">
        <f>ROUND(E42*P42,2)</f>
        <v>0</v>
      </c>
      <c r="R42" s="245"/>
      <c r="S42" s="245" t="s">
        <v>181</v>
      </c>
      <c r="T42" s="246" t="s">
        <v>318</v>
      </c>
      <c r="U42" s="221">
        <v>8.6999999999999994E-2</v>
      </c>
      <c r="V42" s="221">
        <f>ROUND(E42*U42,2)</f>
        <v>0.17</v>
      </c>
      <c r="W42" s="221"/>
      <c r="X42" s="221" t="s">
        <v>182</v>
      </c>
      <c r="Y42" s="221" t="s">
        <v>183</v>
      </c>
      <c r="Z42" s="210"/>
      <c r="AA42" s="210"/>
      <c r="AB42" s="210"/>
      <c r="AC42" s="210"/>
      <c r="AD42" s="210"/>
      <c r="AE42" s="210"/>
      <c r="AF42" s="210"/>
      <c r="AG42" s="210" t="s">
        <v>639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0">
        <v>30</v>
      </c>
      <c r="B43" s="241" t="s">
        <v>884</v>
      </c>
      <c r="C43" s="251" t="s">
        <v>885</v>
      </c>
      <c r="D43" s="242" t="s">
        <v>179</v>
      </c>
      <c r="E43" s="243">
        <v>11.5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21</v>
      </c>
      <c r="M43" s="245">
        <f>G43*(1+L43/100)</f>
        <v>0</v>
      </c>
      <c r="N43" s="243">
        <v>0</v>
      </c>
      <c r="O43" s="243">
        <f>ROUND(E43*N43,2)</f>
        <v>0</v>
      </c>
      <c r="P43" s="243">
        <v>0</v>
      </c>
      <c r="Q43" s="243">
        <f>ROUND(E43*P43,2)</f>
        <v>0</v>
      </c>
      <c r="R43" s="245"/>
      <c r="S43" s="245" t="s">
        <v>181</v>
      </c>
      <c r="T43" s="246" t="s">
        <v>318</v>
      </c>
      <c r="U43" s="221">
        <v>0.24299999999999999</v>
      </c>
      <c r="V43" s="221">
        <f>ROUND(E43*U43,2)</f>
        <v>2.79</v>
      </c>
      <c r="W43" s="221"/>
      <c r="X43" s="221" t="s">
        <v>182</v>
      </c>
      <c r="Y43" s="221" t="s">
        <v>183</v>
      </c>
      <c r="Z43" s="210"/>
      <c r="AA43" s="210"/>
      <c r="AB43" s="210"/>
      <c r="AC43" s="210"/>
      <c r="AD43" s="210"/>
      <c r="AE43" s="210"/>
      <c r="AF43" s="210"/>
      <c r="AG43" s="210" t="s">
        <v>639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26" t="s">
        <v>175</v>
      </c>
      <c r="B44" s="227" t="s">
        <v>89</v>
      </c>
      <c r="C44" s="250" t="s">
        <v>90</v>
      </c>
      <c r="D44" s="228"/>
      <c r="E44" s="229"/>
      <c r="F44" s="230"/>
      <c r="G44" s="230">
        <f>SUMIF(AG45:AG46,"&lt;&gt;NOR",G45:G46)</f>
        <v>0</v>
      </c>
      <c r="H44" s="230"/>
      <c r="I44" s="230">
        <f>SUM(I45:I46)</f>
        <v>0</v>
      </c>
      <c r="J44" s="230"/>
      <c r="K44" s="230">
        <f>SUM(K45:K46)</f>
        <v>0</v>
      </c>
      <c r="L44" s="230"/>
      <c r="M44" s="230">
        <f>SUM(M45:M46)</f>
        <v>0</v>
      </c>
      <c r="N44" s="229"/>
      <c r="O44" s="229">
        <f>SUM(O45:O46)</f>
        <v>0</v>
      </c>
      <c r="P44" s="229"/>
      <c r="Q44" s="229">
        <f>SUM(Q45:Q46)</f>
        <v>0</v>
      </c>
      <c r="R44" s="230"/>
      <c r="S44" s="230"/>
      <c r="T44" s="231"/>
      <c r="U44" s="225"/>
      <c r="V44" s="225">
        <f>SUM(V45:V46)</f>
        <v>0</v>
      </c>
      <c r="W44" s="225"/>
      <c r="X44" s="225"/>
      <c r="Y44" s="225"/>
      <c r="AG44" t="s">
        <v>176</v>
      </c>
    </row>
    <row r="45" spans="1:60" outlineLevel="1" x14ac:dyDescent="0.2">
      <c r="A45" s="240">
        <v>31</v>
      </c>
      <c r="B45" s="241" t="s">
        <v>654</v>
      </c>
      <c r="C45" s="251" t="s">
        <v>886</v>
      </c>
      <c r="D45" s="242" t="s">
        <v>887</v>
      </c>
      <c r="E45" s="243">
        <v>24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21</v>
      </c>
      <c r="M45" s="245">
        <f>G45*(1+L45/100)</f>
        <v>0</v>
      </c>
      <c r="N45" s="243">
        <v>0</v>
      </c>
      <c r="O45" s="243">
        <f>ROUND(E45*N45,2)</f>
        <v>0</v>
      </c>
      <c r="P45" s="243">
        <v>0</v>
      </c>
      <c r="Q45" s="243">
        <f>ROUND(E45*P45,2)</f>
        <v>0</v>
      </c>
      <c r="R45" s="245"/>
      <c r="S45" s="245" t="s">
        <v>466</v>
      </c>
      <c r="T45" s="246" t="s">
        <v>318</v>
      </c>
      <c r="U45" s="221">
        <v>0</v>
      </c>
      <c r="V45" s="221">
        <f>ROUND(E45*U45,2)</f>
        <v>0</v>
      </c>
      <c r="W45" s="221"/>
      <c r="X45" s="221" t="s">
        <v>657</v>
      </c>
      <c r="Y45" s="221" t="s">
        <v>183</v>
      </c>
      <c r="Z45" s="210"/>
      <c r="AA45" s="210"/>
      <c r="AB45" s="210"/>
      <c r="AC45" s="210"/>
      <c r="AD45" s="210"/>
      <c r="AE45" s="210"/>
      <c r="AF45" s="210"/>
      <c r="AG45" s="210" t="s">
        <v>673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3">
        <v>32</v>
      </c>
      <c r="B46" s="234" t="s">
        <v>654</v>
      </c>
      <c r="C46" s="252" t="s">
        <v>839</v>
      </c>
      <c r="D46" s="235" t="s">
        <v>677</v>
      </c>
      <c r="E46" s="236">
        <v>1</v>
      </c>
      <c r="F46" s="237"/>
      <c r="G46" s="238">
        <f>ROUND(E46*F46,2)</f>
        <v>0</v>
      </c>
      <c r="H46" s="237"/>
      <c r="I46" s="238">
        <f>ROUND(E46*H46,2)</f>
        <v>0</v>
      </c>
      <c r="J46" s="237"/>
      <c r="K46" s="238">
        <f>ROUND(E46*J46,2)</f>
        <v>0</v>
      </c>
      <c r="L46" s="238">
        <v>21</v>
      </c>
      <c r="M46" s="238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8"/>
      <c r="S46" s="238" t="s">
        <v>466</v>
      </c>
      <c r="T46" s="239" t="s">
        <v>318</v>
      </c>
      <c r="U46" s="221">
        <v>0</v>
      </c>
      <c r="V46" s="221">
        <f>ROUND(E46*U46,2)</f>
        <v>0</v>
      </c>
      <c r="W46" s="221"/>
      <c r="X46" s="221" t="s">
        <v>657</v>
      </c>
      <c r="Y46" s="221" t="s">
        <v>183</v>
      </c>
      <c r="Z46" s="210"/>
      <c r="AA46" s="210"/>
      <c r="AB46" s="210"/>
      <c r="AC46" s="210"/>
      <c r="AD46" s="210"/>
      <c r="AE46" s="210"/>
      <c r="AF46" s="210"/>
      <c r="AG46" s="210" t="s">
        <v>658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3"/>
      <c r="B47" s="4"/>
      <c r="C47" s="25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15</v>
      </c>
      <c r="AF47">
        <v>21</v>
      </c>
      <c r="AG47" t="s">
        <v>161</v>
      </c>
    </row>
    <row r="48" spans="1:60" x14ac:dyDescent="0.2">
      <c r="A48" s="213"/>
      <c r="B48" s="214" t="s">
        <v>29</v>
      </c>
      <c r="C48" s="257"/>
      <c r="D48" s="215"/>
      <c r="E48" s="216"/>
      <c r="F48" s="216"/>
      <c r="G48" s="232">
        <f>G8+G15+G23+G31+G35+G39+G44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323</v>
      </c>
    </row>
    <row r="49" spans="3:33" x14ac:dyDescent="0.2">
      <c r="C49" s="258"/>
      <c r="D49" s="10"/>
      <c r="AG49" t="s">
        <v>324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A14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148</v>
      </c>
      <c r="B1" s="195"/>
      <c r="C1" s="195"/>
      <c r="D1" s="195"/>
      <c r="E1" s="195"/>
      <c r="F1" s="195"/>
      <c r="G1" s="195"/>
      <c r="AG1" t="s">
        <v>149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150</v>
      </c>
      <c r="AG3" t="s">
        <v>151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152</v>
      </c>
    </row>
    <row r="5" spans="1:60" x14ac:dyDescent="0.2">
      <c r="D5" s="10"/>
    </row>
    <row r="6" spans="1:60" ht="38.25" x14ac:dyDescent="0.2">
      <c r="A6" s="206" t="s">
        <v>153</v>
      </c>
      <c r="B6" s="208" t="s">
        <v>154</v>
      </c>
      <c r="C6" s="208" t="s">
        <v>155</v>
      </c>
      <c r="D6" s="207" t="s">
        <v>156</v>
      </c>
      <c r="E6" s="206" t="s">
        <v>157</v>
      </c>
      <c r="F6" s="205" t="s">
        <v>158</v>
      </c>
      <c r="G6" s="206" t="s">
        <v>29</v>
      </c>
      <c r="H6" s="209" t="s">
        <v>30</v>
      </c>
      <c r="I6" s="209" t="s">
        <v>159</v>
      </c>
      <c r="J6" s="209" t="s">
        <v>31</v>
      </c>
      <c r="K6" s="209" t="s">
        <v>160</v>
      </c>
      <c r="L6" s="209" t="s">
        <v>161</v>
      </c>
      <c r="M6" s="209" t="s">
        <v>162</v>
      </c>
      <c r="N6" s="209" t="s">
        <v>163</v>
      </c>
      <c r="O6" s="209" t="s">
        <v>164</v>
      </c>
      <c r="P6" s="209" t="s">
        <v>165</v>
      </c>
      <c r="Q6" s="209" t="s">
        <v>166</v>
      </c>
      <c r="R6" s="209" t="s">
        <v>167</v>
      </c>
      <c r="S6" s="209" t="s">
        <v>168</v>
      </c>
      <c r="T6" s="209" t="s">
        <v>169</v>
      </c>
      <c r="U6" s="209" t="s">
        <v>170</v>
      </c>
      <c r="V6" s="209" t="s">
        <v>171</v>
      </c>
      <c r="W6" s="209" t="s">
        <v>172</v>
      </c>
      <c r="X6" s="209" t="s">
        <v>173</v>
      </c>
      <c r="Y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175</v>
      </c>
      <c r="B8" s="227" t="s">
        <v>129</v>
      </c>
      <c r="C8" s="250" t="s">
        <v>130</v>
      </c>
      <c r="D8" s="228"/>
      <c r="E8" s="229"/>
      <c r="F8" s="230"/>
      <c r="G8" s="230">
        <f>SUMIF(AG9:AG11,"&lt;&gt;NOR",G9:G11)</f>
        <v>0</v>
      </c>
      <c r="H8" s="230"/>
      <c r="I8" s="230">
        <f>SUM(I9:I11)</f>
        <v>0</v>
      </c>
      <c r="J8" s="230"/>
      <c r="K8" s="230">
        <f>SUM(K9:K11)</f>
        <v>0</v>
      </c>
      <c r="L8" s="230"/>
      <c r="M8" s="230">
        <f>SUM(M9:M11)</f>
        <v>0</v>
      </c>
      <c r="N8" s="229"/>
      <c r="O8" s="229">
        <f>SUM(O9:O11)</f>
        <v>0</v>
      </c>
      <c r="P8" s="229"/>
      <c r="Q8" s="229">
        <f>SUM(Q9:Q11)</f>
        <v>0</v>
      </c>
      <c r="R8" s="230"/>
      <c r="S8" s="230"/>
      <c r="T8" s="231"/>
      <c r="U8" s="225"/>
      <c r="V8" s="225">
        <f>SUM(V9:V11)</f>
        <v>0</v>
      </c>
      <c r="W8" s="225"/>
      <c r="X8" s="225"/>
      <c r="Y8" s="225"/>
      <c r="AG8" t="s">
        <v>176</v>
      </c>
    </row>
    <row r="9" spans="1:60" outlineLevel="1" x14ac:dyDescent="0.2">
      <c r="A9" s="240">
        <v>1</v>
      </c>
      <c r="B9" s="241" t="s">
        <v>888</v>
      </c>
      <c r="C9" s="251" t="s">
        <v>889</v>
      </c>
      <c r="D9" s="242" t="s">
        <v>890</v>
      </c>
      <c r="E9" s="243">
        <v>3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466</v>
      </c>
      <c r="T9" s="246" t="s">
        <v>318</v>
      </c>
      <c r="U9" s="221">
        <v>0</v>
      </c>
      <c r="V9" s="221">
        <f>ROUND(E9*U9,2)</f>
        <v>0</v>
      </c>
      <c r="W9" s="221"/>
      <c r="X9" s="221" t="s">
        <v>182</v>
      </c>
      <c r="Y9" s="221" t="s">
        <v>183</v>
      </c>
      <c r="Z9" s="210"/>
      <c r="AA9" s="210"/>
      <c r="AB9" s="210"/>
      <c r="AC9" s="210"/>
      <c r="AD9" s="210"/>
      <c r="AE9" s="210"/>
      <c r="AF9" s="210"/>
      <c r="AG9" s="210" t="s">
        <v>639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0">
        <v>2</v>
      </c>
      <c r="B10" s="241" t="s">
        <v>891</v>
      </c>
      <c r="C10" s="251" t="s">
        <v>892</v>
      </c>
      <c r="D10" s="242" t="s">
        <v>890</v>
      </c>
      <c r="E10" s="243">
        <v>1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5"/>
      <c r="S10" s="245" t="s">
        <v>466</v>
      </c>
      <c r="T10" s="246" t="s">
        <v>318</v>
      </c>
      <c r="U10" s="221">
        <v>0</v>
      </c>
      <c r="V10" s="221">
        <f>ROUND(E10*U10,2)</f>
        <v>0</v>
      </c>
      <c r="W10" s="221"/>
      <c r="X10" s="221" t="s">
        <v>182</v>
      </c>
      <c r="Y10" s="221" t="s">
        <v>183</v>
      </c>
      <c r="Z10" s="210"/>
      <c r="AA10" s="210"/>
      <c r="AB10" s="210"/>
      <c r="AC10" s="210"/>
      <c r="AD10" s="210"/>
      <c r="AE10" s="210"/>
      <c r="AF10" s="210"/>
      <c r="AG10" s="210" t="s">
        <v>639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0">
        <v>3</v>
      </c>
      <c r="B11" s="241" t="s">
        <v>893</v>
      </c>
      <c r="C11" s="251" t="s">
        <v>894</v>
      </c>
      <c r="D11" s="242" t="s">
        <v>895</v>
      </c>
      <c r="E11" s="243">
        <v>1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3">
        <v>0</v>
      </c>
      <c r="O11" s="243">
        <f>ROUND(E11*N11,2)</f>
        <v>0</v>
      </c>
      <c r="P11" s="243">
        <v>0</v>
      </c>
      <c r="Q11" s="243">
        <f>ROUND(E11*P11,2)</f>
        <v>0</v>
      </c>
      <c r="R11" s="245"/>
      <c r="S11" s="245" t="s">
        <v>466</v>
      </c>
      <c r="T11" s="246" t="s">
        <v>318</v>
      </c>
      <c r="U11" s="221">
        <v>0</v>
      </c>
      <c r="V11" s="221">
        <f>ROUND(E11*U11,2)</f>
        <v>0</v>
      </c>
      <c r="W11" s="221"/>
      <c r="X11" s="221" t="s">
        <v>182</v>
      </c>
      <c r="Y11" s="221" t="s">
        <v>183</v>
      </c>
      <c r="Z11" s="210"/>
      <c r="AA11" s="210"/>
      <c r="AB11" s="210"/>
      <c r="AC11" s="210"/>
      <c r="AD11" s="210"/>
      <c r="AE11" s="210"/>
      <c r="AF11" s="210"/>
      <c r="AG11" s="210" t="s">
        <v>639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6" t="s">
        <v>175</v>
      </c>
      <c r="B12" s="227" t="s">
        <v>131</v>
      </c>
      <c r="C12" s="250" t="s">
        <v>132</v>
      </c>
      <c r="D12" s="228"/>
      <c r="E12" s="229"/>
      <c r="F12" s="230"/>
      <c r="G12" s="230">
        <f>SUMIF(AG13:AG23,"&lt;&gt;NOR",G13:G23)</f>
        <v>0</v>
      </c>
      <c r="H12" s="230"/>
      <c r="I12" s="230">
        <f>SUM(I13:I23)</f>
        <v>0</v>
      </c>
      <c r="J12" s="230"/>
      <c r="K12" s="230">
        <f>SUM(K13:K23)</f>
        <v>0</v>
      </c>
      <c r="L12" s="230"/>
      <c r="M12" s="230">
        <f>SUM(M13:M23)</f>
        <v>0</v>
      </c>
      <c r="N12" s="229"/>
      <c r="O12" s="229">
        <f>SUM(O13:O23)</f>
        <v>0</v>
      </c>
      <c r="P12" s="229"/>
      <c r="Q12" s="229">
        <f>SUM(Q13:Q23)</f>
        <v>0</v>
      </c>
      <c r="R12" s="230"/>
      <c r="S12" s="230"/>
      <c r="T12" s="231"/>
      <c r="U12" s="225"/>
      <c r="V12" s="225">
        <f>SUM(V13:V23)</f>
        <v>0</v>
      </c>
      <c r="W12" s="225"/>
      <c r="X12" s="225"/>
      <c r="Y12" s="225"/>
      <c r="AG12" t="s">
        <v>176</v>
      </c>
    </row>
    <row r="13" spans="1:60" outlineLevel="1" x14ac:dyDescent="0.2">
      <c r="A13" s="240">
        <v>4</v>
      </c>
      <c r="B13" s="241" t="s">
        <v>896</v>
      </c>
      <c r="C13" s="251" t="s">
        <v>897</v>
      </c>
      <c r="D13" s="242" t="s">
        <v>645</v>
      </c>
      <c r="E13" s="243">
        <v>1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21</v>
      </c>
      <c r="M13" s="245">
        <f>G13*(1+L13/100)</f>
        <v>0</v>
      </c>
      <c r="N13" s="243">
        <v>0</v>
      </c>
      <c r="O13" s="243">
        <f>ROUND(E13*N13,2)</f>
        <v>0</v>
      </c>
      <c r="P13" s="243">
        <v>0</v>
      </c>
      <c r="Q13" s="243">
        <f>ROUND(E13*P13,2)</f>
        <v>0</v>
      </c>
      <c r="R13" s="245"/>
      <c r="S13" s="245" t="s">
        <v>466</v>
      </c>
      <c r="T13" s="246" t="s">
        <v>318</v>
      </c>
      <c r="U13" s="221">
        <v>0</v>
      </c>
      <c r="V13" s="221">
        <f>ROUND(E13*U13,2)</f>
        <v>0</v>
      </c>
      <c r="W13" s="221"/>
      <c r="X13" s="221" t="s">
        <v>474</v>
      </c>
      <c r="Y13" s="221" t="s">
        <v>183</v>
      </c>
      <c r="Z13" s="210"/>
      <c r="AA13" s="210"/>
      <c r="AB13" s="210"/>
      <c r="AC13" s="210"/>
      <c r="AD13" s="210"/>
      <c r="AE13" s="210"/>
      <c r="AF13" s="210"/>
      <c r="AG13" s="210" t="s">
        <v>632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0">
        <v>5</v>
      </c>
      <c r="B14" s="241" t="s">
        <v>898</v>
      </c>
      <c r="C14" s="251" t="s">
        <v>892</v>
      </c>
      <c r="D14" s="242" t="s">
        <v>890</v>
      </c>
      <c r="E14" s="243">
        <v>1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5"/>
      <c r="S14" s="245" t="s">
        <v>466</v>
      </c>
      <c r="T14" s="246" t="s">
        <v>318</v>
      </c>
      <c r="U14" s="221">
        <v>0</v>
      </c>
      <c r="V14" s="221">
        <f>ROUND(E14*U14,2)</f>
        <v>0</v>
      </c>
      <c r="W14" s="221"/>
      <c r="X14" s="221" t="s">
        <v>182</v>
      </c>
      <c r="Y14" s="221" t="s">
        <v>183</v>
      </c>
      <c r="Z14" s="210"/>
      <c r="AA14" s="210"/>
      <c r="AB14" s="210"/>
      <c r="AC14" s="210"/>
      <c r="AD14" s="210"/>
      <c r="AE14" s="210"/>
      <c r="AF14" s="210"/>
      <c r="AG14" s="210" t="s">
        <v>639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0">
        <v>6</v>
      </c>
      <c r="B15" s="241" t="s">
        <v>899</v>
      </c>
      <c r="C15" s="251" t="s">
        <v>900</v>
      </c>
      <c r="D15" s="242" t="s">
        <v>890</v>
      </c>
      <c r="E15" s="243">
        <v>8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21</v>
      </c>
      <c r="M15" s="245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5"/>
      <c r="S15" s="245" t="s">
        <v>466</v>
      </c>
      <c r="T15" s="246" t="s">
        <v>318</v>
      </c>
      <c r="U15" s="221">
        <v>0</v>
      </c>
      <c r="V15" s="221">
        <f>ROUND(E15*U15,2)</f>
        <v>0</v>
      </c>
      <c r="W15" s="221"/>
      <c r="X15" s="221" t="s">
        <v>182</v>
      </c>
      <c r="Y15" s="221" t="s">
        <v>183</v>
      </c>
      <c r="Z15" s="210"/>
      <c r="AA15" s="210"/>
      <c r="AB15" s="210"/>
      <c r="AC15" s="210"/>
      <c r="AD15" s="210"/>
      <c r="AE15" s="210"/>
      <c r="AF15" s="210"/>
      <c r="AG15" s="210" t="s">
        <v>639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0">
        <v>7</v>
      </c>
      <c r="B16" s="241" t="s">
        <v>901</v>
      </c>
      <c r="C16" s="251" t="s">
        <v>902</v>
      </c>
      <c r="D16" s="242" t="s">
        <v>890</v>
      </c>
      <c r="E16" s="243">
        <v>1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5"/>
      <c r="S16" s="245" t="s">
        <v>466</v>
      </c>
      <c r="T16" s="246" t="s">
        <v>318</v>
      </c>
      <c r="U16" s="221">
        <v>0</v>
      </c>
      <c r="V16" s="221">
        <f>ROUND(E16*U16,2)</f>
        <v>0</v>
      </c>
      <c r="W16" s="221"/>
      <c r="X16" s="221" t="s">
        <v>182</v>
      </c>
      <c r="Y16" s="221" t="s">
        <v>183</v>
      </c>
      <c r="Z16" s="210"/>
      <c r="AA16" s="210"/>
      <c r="AB16" s="210"/>
      <c r="AC16" s="210"/>
      <c r="AD16" s="210"/>
      <c r="AE16" s="210"/>
      <c r="AF16" s="210"/>
      <c r="AG16" s="210" t="s">
        <v>639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0">
        <v>8</v>
      </c>
      <c r="B17" s="241" t="s">
        <v>903</v>
      </c>
      <c r="C17" s="251" t="s">
        <v>904</v>
      </c>
      <c r="D17" s="242" t="s">
        <v>890</v>
      </c>
      <c r="E17" s="243">
        <v>1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21</v>
      </c>
      <c r="M17" s="245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5"/>
      <c r="S17" s="245" t="s">
        <v>466</v>
      </c>
      <c r="T17" s="246" t="s">
        <v>318</v>
      </c>
      <c r="U17" s="221">
        <v>0</v>
      </c>
      <c r="V17" s="221">
        <f>ROUND(E17*U17,2)</f>
        <v>0</v>
      </c>
      <c r="W17" s="221"/>
      <c r="X17" s="221" t="s">
        <v>182</v>
      </c>
      <c r="Y17" s="221" t="s">
        <v>183</v>
      </c>
      <c r="Z17" s="210"/>
      <c r="AA17" s="210"/>
      <c r="AB17" s="210"/>
      <c r="AC17" s="210"/>
      <c r="AD17" s="210"/>
      <c r="AE17" s="210"/>
      <c r="AF17" s="210"/>
      <c r="AG17" s="210" t="s">
        <v>639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0">
        <v>9</v>
      </c>
      <c r="B18" s="241" t="s">
        <v>905</v>
      </c>
      <c r="C18" s="251" t="s">
        <v>906</v>
      </c>
      <c r="D18" s="242" t="s">
        <v>890</v>
      </c>
      <c r="E18" s="243">
        <v>1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/>
      <c r="S18" s="245" t="s">
        <v>466</v>
      </c>
      <c r="T18" s="246" t="s">
        <v>318</v>
      </c>
      <c r="U18" s="221">
        <v>0</v>
      </c>
      <c r="V18" s="221">
        <f>ROUND(E18*U18,2)</f>
        <v>0</v>
      </c>
      <c r="W18" s="221"/>
      <c r="X18" s="221" t="s">
        <v>182</v>
      </c>
      <c r="Y18" s="221" t="s">
        <v>183</v>
      </c>
      <c r="Z18" s="210"/>
      <c r="AA18" s="210"/>
      <c r="AB18" s="210"/>
      <c r="AC18" s="210"/>
      <c r="AD18" s="210"/>
      <c r="AE18" s="210"/>
      <c r="AF18" s="210"/>
      <c r="AG18" s="210" t="s">
        <v>639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0">
        <v>10</v>
      </c>
      <c r="B19" s="241" t="s">
        <v>907</v>
      </c>
      <c r="C19" s="251" t="s">
        <v>908</v>
      </c>
      <c r="D19" s="242" t="s">
        <v>890</v>
      </c>
      <c r="E19" s="243">
        <v>1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5"/>
      <c r="S19" s="245" t="s">
        <v>466</v>
      </c>
      <c r="T19" s="246" t="s">
        <v>318</v>
      </c>
      <c r="U19" s="221">
        <v>0</v>
      </c>
      <c r="V19" s="221">
        <f>ROUND(E19*U19,2)</f>
        <v>0</v>
      </c>
      <c r="W19" s="221"/>
      <c r="X19" s="221" t="s">
        <v>182</v>
      </c>
      <c r="Y19" s="221" t="s">
        <v>183</v>
      </c>
      <c r="Z19" s="210"/>
      <c r="AA19" s="210"/>
      <c r="AB19" s="210"/>
      <c r="AC19" s="210"/>
      <c r="AD19" s="210"/>
      <c r="AE19" s="210"/>
      <c r="AF19" s="210"/>
      <c r="AG19" s="210" t="s">
        <v>639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0">
        <v>11</v>
      </c>
      <c r="B20" s="241" t="s">
        <v>909</v>
      </c>
      <c r="C20" s="251" t="s">
        <v>910</v>
      </c>
      <c r="D20" s="242" t="s">
        <v>890</v>
      </c>
      <c r="E20" s="243">
        <v>6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/>
      <c r="S20" s="245" t="s">
        <v>466</v>
      </c>
      <c r="T20" s="246" t="s">
        <v>318</v>
      </c>
      <c r="U20" s="221">
        <v>0</v>
      </c>
      <c r="V20" s="221">
        <f>ROUND(E20*U20,2)</f>
        <v>0</v>
      </c>
      <c r="W20" s="221"/>
      <c r="X20" s="221" t="s">
        <v>474</v>
      </c>
      <c r="Y20" s="221" t="s">
        <v>183</v>
      </c>
      <c r="Z20" s="210"/>
      <c r="AA20" s="210"/>
      <c r="AB20" s="210"/>
      <c r="AC20" s="210"/>
      <c r="AD20" s="210"/>
      <c r="AE20" s="210"/>
      <c r="AF20" s="210"/>
      <c r="AG20" s="210" t="s">
        <v>632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0">
        <v>12</v>
      </c>
      <c r="B21" s="241" t="s">
        <v>911</v>
      </c>
      <c r="C21" s="251" t="s">
        <v>912</v>
      </c>
      <c r="D21" s="242" t="s">
        <v>890</v>
      </c>
      <c r="E21" s="243">
        <v>3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21</v>
      </c>
      <c r="M21" s="245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5"/>
      <c r="S21" s="245" t="s">
        <v>466</v>
      </c>
      <c r="T21" s="246" t="s">
        <v>318</v>
      </c>
      <c r="U21" s="221">
        <v>0</v>
      </c>
      <c r="V21" s="221">
        <f>ROUND(E21*U21,2)</f>
        <v>0</v>
      </c>
      <c r="W21" s="221"/>
      <c r="X21" s="221" t="s">
        <v>182</v>
      </c>
      <c r="Y21" s="221" t="s">
        <v>183</v>
      </c>
      <c r="Z21" s="210"/>
      <c r="AA21" s="210"/>
      <c r="AB21" s="210"/>
      <c r="AC21" s="210"/>
      <c r="AD21" s="210"/>
      <c r="AE21" s="210"/>
      <c r="AF21" s="210"/>
      <c r="AG21" s="210" t="s">
        <v>639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0">
        <v>13</v>
      </c>
      <c r="B22" s="241" t="s">
        <v>913</v>
      </c>
      <c r="C22" s="251" t="s">
        <v>914</v>
      </c>
      <c r="D22" s="242" t="s">
        <v>645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5"/>
      <c r="S22" s="245" t="s">
        <v>466</v>
      </c>
      <c r="T22" s="246" t="s">
        <v>318</v>
      </c>
      <c r="U22" s="221">
        <v>0</v>
      </c>
      <c r="V22" s="221">
        <f>ROUND(E22*U22,2)</f>
        <v>0</v>
      </c>
      <c r="W22" s="221"/>
      <c r="X22" s="221" t="s">
        <v>182</v>
      </c>
      <c r="Y22" s="221" t="s">
        <v>183</v>
      </c>
      <c r="Z22" s="210"/>
      <c r="AA22" s="210"/>
      <c r="AB22" s="210"/>
      <c r="AC22" s="210"/>
      <c r="AD22" s="210"/>
      <c r="AE22" s="210"/>
      <c r="AF22" s="210"/>
      <c r="AG22" s="210" t="s">
        <v>639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0">
        <v>14</v>
      </c>
      <c r="B23" s="241" t="s">
        <v>915</v>
      </c>
      <c r="C23" s="251" t="s">
        <v>916</v>
      </c>
      <c r="D23" s="242" t="s">
        <v>895</v>
      </c>
      <c r="E23" s="243">
        <v>1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21</v>
      </c>
      <c r="M23" s="245">
        <f>G23*(1+L23/100)</f>
        <v>0</v>
      </c>
      <c r="N23" s="243">
        <v>0</v>
      </c>
      <c r="O23" s="243">
        <f>ROUND(E23*N23,2)</f>
        <v>0</v>
      </c>
      <c r="P23" s="243">
        <v>0</v>
      </c>
      <c r="Q23" s="243">
        <f>ROUND(E23*P23,2)</f>
        <v>0</v>
      </c>
      <c r="R23" s="245"/>
      <c r="S23" s="245" t="s">
        <v>466</v>
      </c>
      <c r="T23" s="246" t="s">
        <v>318</v>
      </c>
      <c r="U23" s="221">
        <v>0</v>
      </c>
      <c r="V23" s="221">
        <f>ROUND(E23*U23,2)</f>
        <v>0</v>
      </c>
      <c r="W23" s="221"/>
      <c r="X23" s="221" t="s">
        <v>182</v>
      </c>
      <c r="Y23" s="221" t="s">
        <v>183</v>
      </c>
      <c r="Z23" s="210"/>
      <c r="AA23" s="210"/>
      <c r="AB23" s="210"/>
      <c r="AC23" s="210"/>
      <c r="AD23" s="210"/>
      <c r="AE23" s="210"/>
      <c r="AF23" s="210"/>
      <c r="AG23" s="210" t="s">
        <v>639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6" t="s">
        <v>175</v>
      </c>
      <c r="B24" s="227" t="s">
        <v>133</v>
      </c>
      <c r="C24" s="250" t="s">
        <v>134</v>
      </c>
      <c r="D24" s="228"/>
      <c r="E24" s="229"/>
      <c r="F24" s="230"/>
      <c r="G24" s="230">
        <f>SUMIF(AG25:AG33,"&lt;&gt;NOR",G25:G33)</f>
        <v>0</v>
      </c>
      <c r="H24" s="230"/>
      <c r="I24" s="230">
        <f>SUM(I25:I33)</f>
        <v>0</v>
      </c>
      <c r="J24" s="230"/>
      <c r="K24" s="230">
        <f>SUM(K25:K33)</f>
        <v>0</v>
      </c>
      <c r="L24" s="230"/>
      <c r="M24" s="230">
        <f>SUM(M25:M33)</f>
        <v>0</v>
      </c>
      <c r="N24" s="229"/>
      <c r="O24" s="229">
        <f>SUM(O25:O33)</f>
        <v>0</v>
      </c>
      <c r="P24" s="229"/>
      <c r="Q24" s="229">
        <f>SUM(Q25:Q33)</f>
        <v>0</v>
      </c>
      <c r="R24" s="230"/>
      <c r="S24" s="230"/>
      <c r="T24" s="231"/>
      <c r="U24" s="225"/>
      <c r="V24" s="225">
        <f>SUM(V25:V33)</f>
        <v>0</v>
      </c>
      <c r="W24" s="225"/>
      <c r="X24" s="225"/>
      <c r="Y24" s="225"/>
      <c r="AG24" t="s">
        <v>176</v>
      </c>
    </row>
    <row r="25" spans="1:60" outlineLevel="1" x14ac:dyDescent="0.2">
      <c r="A25" s="240">
        <v>15</v>
      </c>
      <c r="B25" s="241" t="s">
        <v>917</v>
      </c>
      <c r="C25" s="251" t="s">
        <v>918</v>
      </c>
      <c r="D25" s="242" t="s">
        <v>890</v>
      </c>
      <c r="E25" s="243">
        <v>2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3">
        <v>0</v>
      </c>
      <c r="O25" s="243">
        <f>ROUND(E25*N25,2)</f>
        <v>0</v>
      </c>
      <c r="P25" s="243">
        <v>0</v>
      </c>
      <c r="Q25" s="243">
        <f>ROUND(E25*P25,2)</f>
        <v>0</v>
      </c>
      <c r="R25" s="245"/>
      <c r="S25" s="245" t="s">
        <v>466</v>
      </c>
      <c r="T25" s="246" t="s">
        <v>318</v>
      </c>
      <c r="U25" s="221">
        <v>0</v>
      </c>
      <c r="V25" s="221">
        <f>ROUND(E25*U25,2)</f>
        <v>0</v>
      </c>
      <c r="W25" s="221"/>
      <c r="X25" s="221" t="s">
        <v>474</v>
      </c>
      <c r="Y25" s="221" t="s">
        <v>183</v>
      </c>
      <c r="Z25" s="210"/>
      <c r="AA25" s="210"/>
      <c r="AB25" s="210"/>
      <c r="AC25" s="210"/>
      <c r="AD25" s="210"/>
      <c r="AE25" s="210"/>
      <c r="AF25" s="210"/>
      <c r="AG25" s="210" t="s">
        <v>632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0">
        <v>16</v>
      </c>
      <c r="B26" s="241" t="s">
        <v>919</v>
      </c>
      <c r="C26" s="251" t="s">
        <v>920</v>
      </c>
      <c r="D26" s="242" t="s">
        <v>890</v>
      </c>
      <c r="E26" s="243">
        <v>8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21</v>
      </c>
      <c r="M26" s="245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5"/>
      <c r="S26" s="245" t="s">
        <v>466</v>
      </c>
      <c r="T26" s="246" t="s">
        <v>318</v>
      </c>
      <c r="U26" s="221">
        <v>0</v>
      </c>
      <c r="V26" s="221">
        <f>ROUND(E26*U26,2)</f>
        <v>0</v>
      </c>
      <c r="W26" s="221"/>
      <c r="X26" s="221" t="s">
        <v>474</v>
      </c>
      <c r="Y26" s="221" t="s">
        <v>183</v>
      </c>
      <c r="Z26" s="210"/>
      <c r="AA26" s="210"/>
      <c r="AB26" s="210"/>
      <c r="AC26" s="210"/>
      <c r="AD26" s="210"/>
      <c r="AE26" s="210"/>
      <c r="AF26" s="210"/>
      <c r="AG26" s="210" t="s">
        <v>632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0">
        <v>17</v>
      </c>
      <c r="B27" s="241" t="s">
        <v>921</v>
      </c>
      <c r="C27" s="251" t="s">
        <v>922</v>
      </c>
      <c r="D27" s="242" t="s">
        <v>890</v>
      </c>
      <c r="E27" s="243">
        <v>1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5"/>
      <c r="S27" s="245" t="s">
        <v>466</v>
      </c>
      <c r="T27" s="246" t="s">
        <v>318</v>
      </c>
      <c r="U27" s="221">
        <v>0</v>
      </c>
      <c r="V27" s="221">
        <f>ROUND(E27*U27,2)</f>
        <v>0</v>
      </c>
      <c r="W27" s="221"/>
      <c r="X27" s="221" t="s">
        <v>474</v>
      </c>
      <c r="Y27" s="221" t="s">
        <v>183</v>
      </c>
      <c r="Z27" s="210"/>
      <c r="AA27" s="210"/>
      <c r="AB27" s="210"/>
      <c r="AC27" s="210"/>
      <c r="AD27" s="210"/>
      <c r="AE27" s="210"/>
      <c r="AF27" s="210"/>
      <c r="AG27" s="210" t="s">
        <v>632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0">
        <v>18</v>
      </c>
      <c r="B28" s="241" t="s">
        <v>923</v>
      </c>
      <c r="C28" s="251" t="s">
        <v>924</v>
      </c>
      <c r="D28" s="242" t="s">
        <v>890</v>
      </c>
      <c r="E28" s="243">
        <v>3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5"/>
      <c r="S28" s="245" t="s">
        <v>466</v>
      </c>
      <c r="T28" s="246" t="s">
        <v>318</v>
      </c>
      <c r="U28" s="221">
        <v>0</v>
      </c>
      <c r="V28" s="221">
        <f>ROUND(E28*U28,2)</f>
        <v>0</v>
      </c>
      <c r="W28" s="221"/>
      <c r="X28" s="221" t="s">
        <v>474</v>
      </c>
      <c r="Y28" s="221" t="s">
        <v>183</v>
      </c>
      <c r="Z28" s="210"/>
      <c r="AA28" s="210"/>
      <c r="AB28" s="210"/>
      <c r="AC28" s="210"/>
      <c r="AD28" s="210"/>
      <c r="AE28" s="210"/>
      <c r="AF28" s="210"/>
      <c r="AG28" s="210" t="s">
        <v>632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0">
        <v>19</v>
      </c>
      <c r="B29" s="241" t="s">
        <v>925</v>
      </c>
      <c r="C29" s="251" t="s">
        <v>926</v>
      </c>
      <c r="D29" s="242" t="s">
        <v>890</v>
      </c>
      <c r="E29" s="243">
        <v>3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21</v>
      </c>
      <c r="M29" s="245">
        <f>G29*(1+L29/100)</f>
        <v>0</v>
      </c>
      <c r="N29" s="243">
        <v>0</v>
      </c>
      <c r="O29" s="243">
        <f>ROUND(E29*N29,2)</f>
        <v>0</v>
      </c>
      <c r="P29" s="243">
        <v>0</v>
      </c>
      <c r="Q29" s="243">
        <f>ROUND(E29*P29,2)</f>
        <v>0</v>
      </c>
      <c r="R29" s="245"/>
      <c r="S29" s="245" t="s">
        <v>466</v>
      </c>
      <c r="T29" s="246" t="s">
        <v>318</v>
      </c>
      <c r="U29" s="221">
        <v>0</v>
      </c>
      <c r="V29" s="221">
        <f>ROUND(E29*U29,2)</f>
        <v>0</v>
      </c>
      <c r="W29" s="221"/>
      <c r="X29" s="221" t="s">
        <v>474</v>
      </c>
      <c r="Y29" s="221" t="s">
        <v>183</v>
      </c>
      <c r="Z29" s="210"/>
      <c r="AA29" s="210"/>
      <c r="AB29" s="210"/>
      <c r="AC29" s="210"/>
      <c r="AD29" s="210"/>
      <c r="AE29" s="210"/>
      <c r="AF29" s="210"/>
      <c r="AG29" s="210" t="s">
        <v>632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0">
        <v>20</v>
      </c>
      <c r="B30" s="241" t="s">
        <v>927</v>
      </c>
      <c r="C30" s="251" t="s">
        <v>928</v>
      </c>
      <c r="D30" s="242" t="s">
        <v>890</v>
      </c>
      <c r="E30" s="243">
        <v>1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21</v>
      </c>
      <c r="M30" s="245">
        <f>G30*(1+L30/100)</f>
        <v>0</v>
      </c>
      <c r="N30" s="243">
        <v>0</v>
      </c>
      <c r="O30" s="243">
        <f>ROUND(E30*N30,2)</f>
        <v>0</v>
      </c>
      <c r="P30" s="243">
        <v>0</v>
      </c>
      <c r="Q30" s="243">
        <f>ROUND(E30*P30,2)</f>
        <v>0</v>
      </c>
      <c r="R30" s="245"/>
      <c r="S30" s="245" t="s">
        <v>466</v>
      </c>
      <c r="T30" s="246" t="s">
        <v>318</v>
      </c>
      <c r="U30" s="221">
        <v>0</v>
      </c>
      <c r="V30" s="221">
        <f>ROUND(E30*U30,2)</f>
        <v>0</v>
      </c>
      <c r="W30" s="221"/>
      <c r="X30" s="221" t="s">
        <v>474</v>
      </c>
      <c r="Y30" s="221" t="s">
        <v>183</v>
      </c>
      <c r="Z30" s="210"/>
      <c r="AA30" s="210"/>
      <c r="AB30" s="210"/>
      <c r="AC30" s="210"/>
      <c r="AD30" s="210"/>
      <c r="AE30" s="210"/>
      <c r="AF30" s="210"/>
      <c r="AG30" s="210" t="s">
        <v>632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0">
        <v>21</v>
      </c>
      <c r="B31" s="241" t="s">
        <v>929</v>
      </c>
      <c r="C31" s="251" t="s">
        <v>930</v>
      </c>
      <c r="D31" s="242" t="s">
        <v>890</v>
      </c>
      <c r="E31" s="243">
        <v>8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3">
        <v>0</v>
      </c>
      <c r="O31" s="243">
        <f>ROUND(E31*N31,2)</f>
        <v>0</v>
      </c>
      <c r="P31" s="243">
        <v>0</v>
      </c>
      <c r="Q31" s="243">
        <f>ROUND(E31*P31,2)</f>
        <v>0</v>
      </c>
      <c r="R31" s="245"/>
      <c r="S31" s="245" t="s">
        <v>466</v>
      </c>
      <c r="T31" s="246" t="s">
        <v>318</v>
      </c>
      <c r="U31" s="221">
        <v>0</v>
      </c>
      <c r="V31" s="221">
        <f>ROUND(E31*U31,2)</f>
        <v>0</v>
      </c>
      <c r="W31" s="221"/>
      <c r="X31" s="221" t="s">
        <v>474</v>
      </c>
      <c r="Y31" s="221" t="s">
        <v>183</v>
      </c>
      <c r="Z31" s="210"/>
      <c r="AA31" s="210"/>
      <c r="AB31" s="210"/>
      <c r="AC31" s="210"/>
      <c r="AD31" s="210"/>
      <c r="AE31" s="210"/>
      <c r="AF31" s="210"/>
      <c r="AG31" s="210" t="s">
        <v>632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0">
        <v>22</v>
      </c>
      <c r="B32" s="241" t="s">
        <v>931</v>
      </c>
      <c r="C32" s="251" t="s">
        <v>932</v>
      </c>
      <c r="D32" s="242" t="s">
        <v>890</v>
      </c>
      <c r="E32" s="243">
        <v>2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21</v>
      </c>
      <c r="M32" s="245">
        <f>G32*(1+L32/100)</f>
        <v>0</v>
      </c>
      <c r="N32" s="243">
        <v>0</v>
      </c>
      <c r="O32" s="243">
        <f>ROUND(E32*N32,2)</f>
        <v>0</v>
      </c>
      <c r="P32" s="243">
        <v>0</v>
      </c>
      <c r="Q32" s="243">
        <f>ROUND(E32*P32,2)</f>
        <v>0</v>
      </c>
      <c r="R32" s="245"/>
      <c r="S32" s="245" t="s">
        <v>466</v>
      </c>
      <c r="T32" s="246" t="s">
        <v>318</v>
      </c>
      <c r="U32" s="221">
        <v>0</v>
      </c>
      <c r="V32" s="221">
        <f>ROUND(E32*U32,2)</f>
        <v>0</v>
      </c>
      <c r="W32" s="221"/>
      <c r="X32" s="221" t="s">
        <v>474</v>
      </c>
      <c r="Y32" s="221" t="s">
        <v>183</v>
      </c>
      <c r="Z32" s="210"/>
      <c r="AA32" s="210"/>
      <c r="AB32" s="210"/>
      <c r="AC32" s="210"/>
      <c r="AD32" s="210"/>
      <c r="AE32" s="210"/>
      <c r="AF32" s="210"/>
      <c r="AG32" s="210" t="s">
        <v>632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0">
        <v>23</v>
      </c>
      <c r="B33" s="241" t="s">
        <v>933</v>
      </c>
      <c r="C33" s="251" t="s">
        <v>934</v>
      </c>
      <c r="D33" s="242" t="s">
        <v>890</v>
      </c>
      <c r="E33" s="243">
        <v>4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21</v>
      </c>
      <c r="M33" s="245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5"/>
      <c r="S33" s="245" t="s">
        <v>466</v>
      </c>
      <c r="T33" s="246" t="s">
        <v>318</v>
      </c>
      <c r="U33" s="221">
        <v>0</v>
      </c>
      <c r="V33" s="221">
        <f>ROUND(E33*U33,2)</f>
        <v>0</v>
      </c>
      <c r="W33" s="221"/>
      <c r="X33" s="221" t="s">
        <v>474</v>
      </c>
      <c r="Y33" s="221" t="s">
        <v>183</v>
      </c>
      <c r="Z33" s="210"/>
      <c r="AA33" s="210"/>
      <c r="AB33" s="210"/>
      <c r="AC33" s="210"/>
      <c r="AD33" s="210"/>
      <c r="AE33" s="210"/>
      <c r="AF33" s="210"/>
      <c r="AG33" s="210" t="s">
        <v>632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">
      <c r="A34" s="226" t="s">
        <v>175</v>
      </c>
      <c r="B34" s="227" t="s">
        <v>135</v>
      </c>
      <c r="C34" s="250" t="s">
        <v>136</v>
      </c>
      <c r="D34" s="228"/>
      <c r="E34" s="229"/>
      <c r="F34" s="230"/>
      <c r="G34" s="230">
        <f>SUMIF(AG35:AG37,"&lt;&gt;NOR",G35:G37)</f>
        <v>0</v>
      </c>
      <c r="H34" s="230"/>
      <c r="I34" s="230">
        <f>SUM(I35:I37)</f>
        <v>0</v>
      </c>
      <c r="J34" s="230"/>
      <c r="K34" s="230">
        <f>SUM(K35:K37)</f>
        <v>0</v>
      </c>
      <c r="L34" s="230"/>
      <c r="M34" s="230">
        <f>SUM(M35:M37)</f>
        <v>0</v>
      </c>
      <c r="N34" s="229"/>
      <c r="O34" s="229">
        <f>SUM(O35:O37)</f>
        <v>0</v>
      </c>
      <c r="P34" s="229"/>
      <c r="Q34" s="229">
        <f>SUM(Q35:Q37)</f>
        <v>0</v>
      </c>
      <c r="R34" s="230"/>
      <c r="S34" s="230"/>
      <c r="T34" s="231"/>
      <c r="U34" s="225"/>
      <c r="V34" s="225">
        <f>SUM(V35:V37)</f>
        <v>0.92</v>
      </c>
      <c r="W34" s="225"/>
      <c r="X34" s="225"/>
      <c r="Y34" s="225"/>
      <c r="AG34" t="s">
        <v>176</v>
      </c>
    </row>
    <row r="35" spans="1:60" outlineLevel="1" x14ac:dyDescent="0.2">
      <c r="A35" s="240">
        <v>24</v>
      </c>
      <c r="B35" s="241" t="s">
        <v>935</v>
      </c>
      <c r="C35" s="251" t="s">
        <v>130</v>
      </c>
      <c r="D35" s="242" t="s">
        <v>645</v>
      </c>
      <c r="E35" s="243">
        <v>1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21</v>
      </c>
      <c r="M35" s="245">
        <f>G35*(1+L35/100)</f>
        <v>0</v>
      </c>
      <c r="N35" s="243">
        <v>0</v>
      </c>
      <c r="O35" s="243">
        <f>ROUND(E35*N35,2)</f>
        <v>0</v>
      </c>
      <c r="P35" s="243">
        <v>0</v>
      </c>
      <c r="Q35" s="243">
        <f>ROUND(E35*P35,2)</f>
        <v>0</v>
      </c>
      <c r="R35" s="245"/>
      <c r="S35" s="245" t="s">
        <v>466</v>
      </c>
      <c r="T35" s="246" t="s">
        <v>318</v>
      </c>
      <c r="U35" s="221">
        <v>0</v>
      </c>
      <c r="V35" s="221">
        <f>ROUND(E35*U35,2)</f>
        <v>0</v>
      </c>
      <c r="W35" s="221"/>
      <c r="X35" s="221" t="s">
        <v>182</v>
      </c>
      <c r="Y35" s="221" t="s">
        <v>183</v>
      </c>
      <c r="Z35" s="210"/>
      <c r="AA35" s="210"/>
      <c r="AB35" s="210"/>
      <c r="AC35" s="210"/>
      <c r="AD35" s="210"/>
      <c r="AE35" s="210"/>
      <c r="AF35" s="210"/>
      <c r="AG35" s="210" t="s">
        <v>639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0">
        <v>25</v>
      </c>
      <c r="B36" s="241" t="s">
        <v>936</v>
      </c>
      <c r="C36" s="251" t="s">
        <v>132</v>
      </c>
      <c r="D36" s="242" t="s">
        <v>645</v>
      </c>
      <c r="E36" s="243">
        <v>1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21</v>
      </c>
      <c r="M36" s="245">
        <f>G36*(1+L36/100)</f>
        <v>0</v>
      </c>
      <c r="N36" s="243">
        <v>0</v>
      </c>
      <c r="O36" s="243">
        <f>ROUND(E36*N36,2)</f>
        <v>0</v>
      </c>
      <c r="P36" s="243">
        <v>0</v>
      </c>
      <c r="Q36" s="243">
        <f>ROUND(E36*P36,2)</f>
        <v>0</v>
      </c>
      <c r="R36" s="245"/>
      <c r="S36" s="245" t="s">
        <v>466</v>
      </c>
      <c r="T36" s="246" t="s">
        <v>318</v>
      </c>
      <c r="U36" s="221">
        <v>0.92</v>
      </c>
      <c r="V36" s="221">
        <f>ROUND(E36*U36,2)</f>
        <v>0.92</v>
      </c>
      <c r="W36" s="221"/>
      <c r="X36" s="221" t="s">
        <v>182</v>
      </c>
      <c r="Y36" s="221" t="s">
        <v>183</v>
      </c>
      <c r="Z36" s="210"/>
      <c r="AA36" s="210"/>
      <c r="AB36" s="210"/>
      <c r="AC36" s="210"/>
      <c r="AD36" s="210"/>
      <c r="AE36" s="210"/>
      <c r="AF36" s="210"/>
      <c r="AG36" s="210" t="s">
        <v>639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0">
        <v>26</v>
      </c>
      <c r="B37" s="241" t="s">
        <v>937</v>
      </c>
      <c r="C37" s="251" t="s">
        <v>134</v>
      </c>
      <c r="D37" s="242" t="s">
        <v>645</v>
      </c>
      <c r="E37" s="243">
        <v>1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21</v>
      </c>
      <c r="M37" s="245">
        <f>G37*(1+L37/100)</f>
        <v>0</v>
      </c>
      <c r="N37" s="243">
        <v>0</v>
      </c>
      <c r="O37" s="243">
        <f>ROUND(E37*N37,2)</f>
        <v>0</v>
      </c>
      <c r="P37" s="243">
        <v>0</v>
      </c>
      <c r="Q37" s="243">
        <f>ROUND(E37*P37,2)</f>
        <v>0</v>
      </c>
      <c r="R37" s="245"/>
      <c r="S37" s="245" t="s">
        <v>466</v>
      </c>
      <c r="T37" s="246" t="s">
        <v>318</v>
      </c>
      <c r="U37" s="221">
        <v>0</v>
      </c>
      <c r="V37" s="221">
        <f>ROUND(E37*U37,2)</f>
        <v>0</v>
      </c>
      <c r="W37" s="221"/>
      <c r="X37" s="221" t="s">
        <v>182</v>
      </c>
      <c r="Y37" s="221" t="s">
        <v>183</v>
      </c>
      <c r="Z37" s="210"/>
      <c r="AA37" s="210"/>
      <c r="AB37" s="210"/>
      <c r="AC37" s="210"/>
      <c r="AD37" s="210"/>
      <c r="AE37" s="210"/>
      <c r="AF37" s="210"/>
      <c r="AG37" s="210" t="s">
        <v>639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">
      <c r="A38" s="226" t="s">
        <v>175</v>
      </c>
      <c r="B38" s="227" t="s">
        <v>137</v>
      </c>
      <c r="C38" s="250" t="s">
        <v>138</v>
      </c>
      <c r="D38" s="228"/>
      <c r="E38" s="229"/>
      <c r="F38" s="230"/>
      <c r="G38" s="230">
        <f>SUMIF(AG39:AG111,"&lt;&gt;NOR",G39:G111)</f>
        <v>0</v>
      </c>
      <c r="H38" s="230"/>
      <c r="I38" s="230">
        <f>SUM(I39:I111)</f>
        <v>0</v>
      </c>
      <c r="J38" s="230"/>
      <c r="K38" s="230">
        <f>SUM(K39:K111)</f>
        <v>0</v>
      </c>
      <c r="L38" s="230"/>
      <c r="M38" s="230">
        <f>SUM(M39:M111)</f>
        <v>0</v>
      </c>
      <c r="N38" s="229"/>
      <c r="O38" s="229">
        <f>SUM(O39:O111)</f>
        <v>0</v>
      </c>
      <c r="P38" s="229"/>
      <c r="Q38" s="229">
        <f>SUM(Q39:Q111)</f>
        <v>0</v>
      </c>
      <c r="R38" s="230"/>
      <c r="S38" s="230"/>
      <c r="T38" s="231"/>
      <c r="U38" s="225"/>
      <c r="V38" s="225">
        <f>SUM(V39:V111)</f>
        <v>1802.1399999999999</v>
      </c>
      <c r="W38" s="225"/>
      <c r="X38" s="225"/>
      <c r="Y38" s="225"/>
      <c r="AG38" t="s">
        <v>176</v>
      </c>
    </row>
    <row r="39" spans="1:60" ht="22.5" outlineLevel="1" x14ac:dyDescent="0.2">
      <c r="A39" s="240">
        <v>27</v>
      </c>
      <c r="B39" s="241" t="s">
        <v>938</v>
      </c>
      <c r="C39" s="251" t="s">
        <v>939</v>
      </c>
      <c r="D39" s="242" t="s">
        <v>895</v>
      </c>
      <c r="E39" s="243">
        <v>1</v>
      </c>
      <c r="F39" s="244"/>
      <c r="G39" s="245">
        <f>ROUND(E39*F39,2)</f>
        <v>0</v>
      </c>
      <c r="H39" s="244"/>
      <c r="I39" s="245">
        <f>ROUND(E39*H39,2)</f>
        <v>0</v>
      </c>
      <c r="J39" s="244"/>
      <c r="K39" s="245">
        <f>ROUND(E39*J39,2)</f>
        <v>0</v>
      </c>
      <c r="L39" s="245">
        <v>21</v>
      </c>
      <c r="M39" s="245">
        <f>G39*(1+L39/100)</f>
        <v>0</v>
      </c>
      <c r="N39" s="243">
        <v>0</v>
      </c>
      <c r="O39" s="243">
        <f>ROUND(E39*N39,2)</f>
        <v>0</v>
      </c>
      <c r="P39" s="243">
        <v>0</v>
      </c>
      <c r="Q39" s="243">
        <f>ROUND(E39*P39,2)</f>
        <v>0</v>
      </c>
      <c r="R39" s="245"/>
      <c r="S39" s="245" t="s">
        <v>466</v>
      </c>
      <c r="T39" s="246" t="s">
        <v>318</v>
      </c>
      <c r="U39" s="221">
        <v>0.23</v>
      </c>
      <c r="V39" s="221">
        <f>ROUND(E39*U39,2)</f>
        <v>0.23</v>
      </c>
      <c r="W39" s="221"/>
      <c r="X39" s="221" t="s">
        <v>182</v>
      </c>
      <c r="Y39" s="221" t="s">
        <v>183</v>
      </c>
      <c r="Z39" s="210"/>
      <c r="AA39" s="210"/>
      <c r="AB39" s="210"/>
      <c r="AC39" s="210"/>
      <c r="AD39" s="210"/>
      <c r="AE39" s="210"/>
      <c r="AF39" s="210"/>
      <c r="AG39" s="210" t="s">
        <v>940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0">
        <v>28</v>
      </c>
      <c r="B40" s="241" t="s">
        <v>941</v>
      </c>
      <c r="C40" s="251" t="s">
        <v>942</v>
      </c>
      <c r="D40" s="242" t="s">
        <v>645</v>
      </c>
      <c r="E40" s="243">
        <v>1</v>
      </c>
      <c r="F40" s="244"/>
      <c r="G40" s="245">
        <f>ROUND(E40*F40,2)</f>
        <v>0</v>
      </c>
      <c r="H40" s="244"/>
      <c r="I40" s="245">
        <f>ROUND(E40*H40,2)</f>
        <v>0</v>
      </c>
      <c r="J40" s="244"/>
      <c r="K40" s="245">
        <f>ROUND(E40*J40,2)</f>
        <v>0</v>
      </c>
      <c r="L40" s="245">
        <v>21</v>
      </c>
      <c r="M40" s="245">
        <f>G40*(1+L40/100)</f>
        <v>0</v>
      </c>
      <c r="N40" s="243">
        <v>0</v>
      </c>
      <c r="O40" s="243">
        <f>ROUND(E40*N40,2)</f>
        <v>0</v>
      </c>
      <c r="P40" s="243">
        <v>0</v>
      </c>
      <c r="Q40" s="243">
        <f>ROUND(E40*P40,2)</f>
        <v>0</v>
      </c>
      <c r="R40" s="245"/>
      <c r="S40" s="245" t="s">
        <v>466</v>
      </c>
      <c r="T40" s="246" t="s">
        <v>318</v>
      </c>
      <c r="U40" s="221">
        <v>0</v>
      </c>
      <c r="V40" s="221">
        <f>ROUND(E40*U40,2)</f>
        <v>0</v>
      </c>
      <c r="W40" s="221"/>
      <c r="X40" s="221" t="s">
        <v>182</v>
      </c>
      <c r="Y40" s="221" t="s">
        <v>183</v>
      </c>
      <c r="Z40" s="210"/>
      <c r="AA40" s="210"/>
      <c r="AB40" s="210"/>
      <c r="AC40" s="210"/>
      <c r="AD40" s="210"/>
      <c r="AE40" s="210"/>
      <c r="AF40" s="210"/>
      <c r="AG40" s="210" t="s">
        <v>940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0">
        <v>29</v>
      </c>
      <c r="B41" s="241" t="s">
        <v>943</v>
      </c>
      <c r="C41" s="251" t="s">
        <v>944</v>
      </c>
      <c r="D41" s="242" t="s">
        <v>249</v>
      </c>
      <c r="E41" s="243">
        <v>9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21</v>
      </c>
      <c r="M41" s="245">
        <f>G41*(1+L41/100)</f>
        <v>0</v>
      </c>
      <c r="N41" s="243">
        <v>0</v>
      </c>
      <c r="O41" s="243">
        <f>ROUND(E41*N41,2)</f>
        <v>0</v>
      </c>
      <c r="P41" s="243">
        <v>0</v>
      </c>
      <c r="Q41" s="243">
        <f>ROUND(E41*P41,2)</f>
        <v>0</v>
      </c>
      <c r="R41" s="245"/>
      <c r="S41" s="245" t="s">
        <v>466</v>
      </c>
      <c r="T41" s="246" t="s">
        <v>318</v>
      </c>
      <c r="U41" s="221">
        <v>0</v>
      </c>
      <c r="V41" s="221">
        <f>ROUND(E41*U41,2)</f>
        <v>0</v>
      </c>
      <c r="W41" s="221"/>
      <c r="X41" s="221" t="s">
        <v>182</v>
      </c>
      <c r="Y41" s="221" t="s">
        <v>183</v>
      </c>
      <c r="Z41" s="210"/>
      <c r="AA41" s="210"/>
      <c r="AB41" s="210"/>
      <c r="AC41" s="210"/>
      <c r="AD41" s="210"/>
      <c r="AE41" s="210"/>
      <c r="AF41" s="210"/>
      <c r="AG41" s="210" t="s">
        <v>940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0">
        <v>30</v>
      </c>
      <c r="B42" s="241" t="s">
        <v>945</v>
      </c>
      <c r="C42" s="251" t="s">
        <v>946</v>
      </c>
      <c r="D42" s="242" t="s">
        <v>249</v>
      </c>
      <c r="E42" s="243">
        <v>20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21</v>
      </c>
      <c r="M42" s="245">
        <f>G42*(1+L42/100)</f>
        <v>0</v>
      </c>
      <c r="N42" s="243">
        <v>0</v>
      </c>
      <c r="O42" s="243">
        <f>ROUND(E42*N42,2)</f>
        <v>0</v>
      </c>
      <c r="P42" s="243">
        <v>0</v>
      </c>
      <c r="Q42" s="243">
        <f>ROUND(E42*P42,2)</f>
        <v>0</v>
      </c>
      <c r="R42" s="245"/>
      <c r="S42" s="245" t="s">
        <v>466</v>
      </c>
      <c r="T42" s="246" t="s">
        <v>318</v>
      </c>
      <c r="U42" s="221">
        <v>0</v>
      </c>
      <c r="V42" s="221">
        <f>ROUND(E42*U42,2)</f>
        <v>0</v>
      </c>
      <c r="W42" s="221"/>
      <c r="X42" s="221" t="s">
        <v>182</v>
      </c>
      <c r="Y42" s="221" t="s">
        <v>183</v>
      </c>
      <c r="Z42" s="210"/>
      <c r="AA42" s="210"/>
      <c r="AB42" s="210"/>
      <c r="AC42" s="210"/>
      <c r="AD42" s="210"/>
      <c r="AE42" s="210"/>
      <c r="AF42" s="210"/>
      <c r="AG42" s="210" t="s">
        <v>940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0">
        <v>31</v>
      </c>
      <c r="B43" s="241" t="s">
        <v>947</v>
      </c>
      <c r="C43" s="251" t="s">
        <v>946</v>
      </c>
      <c r="D43" s="242" t="s">
        <v>249</v>
      </c>
      <c r="E43" s="243">
        <v>52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21</v>
      </c>
      <c r="M43" s="245">
        <f>G43*(1+L43/100)</f>
        <v>0</v>
      </c>
      <c r="N43" s="243">
        <v>0</v>
      </c>
      <c r="O43" s="243">
        <f>ROUND(E43*N43,2)</f>
        <v>0</v>
      </c>
      <c r="P43" s="243">
        <v>0</v>
      </c>
      <c r="Q43" s="243">
        <f>ROUND(E43*P43,2)</f>
        <v>0</v>
      </c>
      <c r="R43" s="245"/>
      <c r="S43" s="245" t="s">
        <v>466</v>
      </c>
      <c r="T43" s="246" t="s">
        <v>318</v>
      </c>
      <c r="U43" s="221">
        <v>0</v>
      </c>
      <c r="V43" s="221">
        <f>ROUND(E43*U43,2)</f>
        <v>0</v>
      </c>
      <c r="W43" s="221"/>
      <c r="X43" s="221" t="s">
        <v>182</v>
      </c>
      <c r="Y43" s="221" t="s">
        <v>183</v>
      </c>
      <c r="Z43" s="210"/>
      <c r="AA43" s="210"/>
      <c r="AB43" s="210"/>
      <c r="AC43" s="210"/>
      <c r="AD43" s="210"/>
      <c r="AE43" s="210"/>
      <c r="AF43" s="210"/>
      <c r="AG43" s="210" t="s">
        <v>940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0">
        <v>32</v>
      </c>
      <c r="B44" s="241" t="s">
        <v>948</v>
      </c>
      <c r="C44" s="251" t="s">
        <v>946</v>
      </c>
      <c r="D44" s="242" t="s">
        <v>249</v>
      </c>
      <c r="E44" s="243">
        <v>11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21</v>
      </c>
      <c r="M44" s="245">
        <f>G44*(1+L44/100)</f>
        <v>0</v>
      </c>
      <c r="N44" s="243">
        <v>0</v>
      </c>
      <c r="O44" s="243">
        <f>ROUND(E44*N44,2)</f>
        <v>0</v>
      </c>
      <c r="P44" s="243">
        <v>0</v>
      </c>
      <c r="Q44" s="243">
        <f>ROUND(E44*P44,2)</f>
        <v>0</v>
      </c>
      <c r="R44" s="245"/>
      <c r="S44" s="245" t="s">
        <v>466</v>
      </c>
      <c r="T44" s="246" t="s">
        <v>318</v>
      </c>
      <c r="U44" s="221">
        <v>0</v>
      </c>
      <c r="V44" s="221">
        <f>ROUND(E44*U44,2)</f>
        <v>0</v>
      </c>
      <c r="W44" s="221"/>
      <c r="X44" s="221" t="s">
        <v>182</v>
      </c>
      <c r="Y44" s="221" t="s">
        <v>183</v>
      </c>
      <c r="Z44" s="210"/>
      <c r="AA44" s="210"/>
      <c r="AB44" s="210"/>
      <c r="AC44" s="210"/>
      <c r="AD44" s="210"/>
      <c r="AE44" s="210"/>
      <c r="AF44" s="210"/>
      <c r="AG44" s="210" t="s">
        <v>940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0">
        <v>33</v>
      </c>
      <c r="B45" s="241" t="s">
        <v>949</v>
      </c>
      <c r="C45" s="251" t="s">
        <v>946</v>
      </c>
      <c r="D45" s="242" t="s">
        <v>249</v>
      </c>
      <c r="E45" s="243">
        <v>27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21</v>
      </c>
      <c r="M45" s="245">
        <f>G45*(1+L45/100)</f>
        <v>0</v>
      </c>
      <c r="N45" s="243">
        <v>0</v>
      </c>
      <c r="O45" s="243">
        <f>ROUND(E45*N45,2)</f>
        <v>0</v>
      </c>
      <c r="P45" s="243">
        <v>0</v>
      </c>
      <c r="Q45" s="243">
        <f>ROUND(E45*P45,2)</f>
        <v>0</v>
      </c>
      <c r="R45" s="245"/>
      <c r="S45" s="245" t="s">
        <v>466</v>
      </c>
      <c r="T45" s="246" t="s">
        <v>318</v>
      </c>
      <c r="U45" s="221">
        <v>0</v>
      </c>
      <c r="V45" s="221">
        <f>ROUND(E45*U45,2)</f>
        <v>0</v>
      </c>
      <c r="W45" s="221"/>
      <c r="X45" s="221" t="s">
        <v>182</v>
      </c>
      <c r="Y45" s="221" t="s">
        <v>183</v>
      </c>
      <c r="Z45" s="210"/>
      <c r="AA45" s="210"/>
      <c r="AB45" s="210"/>
      <c r="AC45" s="210"/>
      <c r="AD45" s="210"/>
      <c r="AE45" s="210"/>
      <c r="AF45" s="210"/>
      <c r="AG45" s="210" t="s">
        <v>940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0">
        <v>34</v>
      </c>
      <c r="B46" s="241" t="s">
        <v>950</v>
      </c>
      <c r="C46" s="251" t="s">
        <v>946</v>
      </c>
      <c r="D46" s="242" t="s">
        <v>249</v>
      </c>
      <c r="E46" s="243">
        <v>33</v>
      </c>
      <c r="F46" s="244"/>
      <c r="G46" s="245">
        <f>ROUND(E46*F46,2)</f>
        <v>0</v>
      </c>
      <c r="H46" s="244"/>
      <c r="I46" s="245">
        <f>ROUND(E46*H46,2)</f>
        <v>0</v>
      </c>
      <c r="J46" s="244"/>
      <c r="K46" s="245">
        <f>ROUND(E46*J46,2)</f>
        <v>0</v>
      </c>
      <c r="L46" s="245">
        <v>21</v>
      </c>
      <c r="M46" s="245">
        <f>G46*(1+L46/100)</f>
        <v>0</v>
      </c>
      <c r="N46" s="243">
        <v>0</v>
      </c>
      <c r="O46" s="243">
        <f>ROUND(E46*N46,2)</f>
        <v>0</v>
      </c>
      <c r="P46" s="243">
        <v>0</v>
      </c>
      <c r="Q46" s="243">
        <f>ROUND(E46*P46,2)</f>
        <v>0</v>
      </c>
      <c r="R46" s="245"/>
      <c r="S46" s="245" t="s">
        <v>466</v>
      </c>
      <c r="T46" s="246" t="s">
        <v>318</v>
      </c>
      <c r="U46" s="221">
        <v>0</v>
      </c>
      <c r="V46" s="221">
        <f>ROUND(E46*U46,2)</f>
        <v>0</v>
      </c>
      <c r="W46" s="221"/>
      <c r="X46" s="221" t="s">
        <v>182</v>
      </c>
      <c r="Y46" s="221" t="s">
        <v>183</v>
      </c>
      <c r="Z46" s="210"/>
      <c r="AA46" s="210"/>
      <c r="AB46" s="210"/>
      <c r="AC46" s="210"/>
      <c r="AD46" s="210"/>
      <c r="AE46" s="210"/>
      <c r="AF46" s="210"/>
      <c r="AG46" s="210" t="s">
        <v>940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0">
        <v>35</v>
      </c>
      <c r="B47" s="241" t="s">
        <v>951</v>
      </c>
      <c r="C47" s="251" t="s">
        <v>952</v>
      </c>
      <c r="D47" s="242" t="s">
        <v>249</v>
      </c>
      <c r="E47" s="243">
        <v>8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21</v>
      </c>
      <c r="M47" s="245">
        <f>G47*(1+L47/100)</f>
        <v>0</v>
      </c>
      <c r="N47" s="243">
        <v>0</v>
      </c>
      <c r="O47" s="243">
        <f>ROUND(E47*N47,2)</f>
        <v>0</v>
      </c>
      <c r="P47" s="243">
        <v>0</v>
      </c>
      <c r="Q47" s="243">
        <f>ROUND(E47*P47,2)</f>
        <v>0</v>
      </c>
      <c r="R47" s="245"/>
      <c r="S47" s="245" t="s">
        <v>466</v>
      </c>
      <c r="T47" s="246" t="s">
        <v>318</v>
      </c>
      <c r="U47" s="221">
        <v>0</v>
      </c>
      <c r="V47" s="221">
        <f>ROUND(E47*U47,2)</f>
        <v>0</v>
      </c>
      <c r="W47" s="221"/>
      <c r="X47" s="221" t="s">
        <v>182</v>
      </c>
      <c r="Y47" s="221" t="s">
        <v>183</v>
      </c>
      <c r="Z47" s="210"/>
      <c r="AA47" s="210"/>
      <c r="AB47" s="210"/>
      <c r="AC47" s="210"/>
      <c r="AD47" s="210"/>
      <c r="AE47" s="210"/>
      <c r="AF47" s="210"/>
      <c r="AG47" s="210" t="s">
        <v>940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0">
        <v>36</v>
      </c>
      <c r="B48" s="241" t="s">
        <v>953</v>
      </c>
      <c r="C48" s="251" t="s">
        <v>952</v>
      </c>
      <c r="D48" s="242" t="s">
        <v>249</v>
      </c>
      <c r="E48" s="243">
        <v>8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21</v>
      </c>
      <c r="M48" s="245">
        <f>G48*(1+L48/100)</f>
        <v>0</v>
      </c>
      <c r="N48" s="243">
        <v>0</v>
      </c>
      <c r="O48" s="243">
        <f>ROUND(E48*N48,2)</f>
        <v>0</v>
      </c>
      <c r="P48" s="243">
        <v>0</v>
      </c>
      <c r="Q48" s="243">
        <f>ROUND(E48*P48,2)</f>
        <v>0</v>
      </c>
      <c r="R48" s="245"/>
      <c r="S48" s="245" t="s">
        <v>466</v>
      </c>
      <c r="T48" s="246" t="s">
        <v>318</v>
      </c>
      <c r="U48" s="221">
        <v>0</v>
      </c>
      <c r="V48" s="221">
        <f>ROUND(E48*U48,2)</f>
        <v>0</v>
      </c>
      <c r="W48" s="221"/>
      <c r="X48" s="221" t="s">
        <v>182</v>
      </c>
      <c r="Y48" s="221" t="s">
        <v>183</v>
      </c>
      <c r="Z48" s="210"/>
      <c r="AA48" s="210"/>
      <c r="AB48" s="210"/>
      <c r="AC48" s="210"/>
      <c r="AD48" s="210"/>
      <c r="AE48" s="210"/>
      <c r="AF48" s="210"/>
      <c r="AG48" s="210" t="s">
        <v>940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0">
        <v>37</v>
      </c>
      <c r="B49" s="241" t="s">
        <v>954</v>
      </c>
      <c r="C49" s="251" t="s">
        <v>952</v>
      </c>
      <c r="D49" s="242" t="s">
        <v>249</v>
      </c>
      <c r="E49" s="243">
        <v>15</v>
      </c>
      <c r="F49" s="244"/>
      <c r="G49" s="245">
        <f>ROUND(E49*F49,2)</f>
        <v>0</v>
      </c>
      <c r="H49" s="244"/>
      <c r="I49" s="245">
        <f>ROUND(E49*H49,2)</f>
        <v>0</v>
      </c>
      <c r="J49" s="244"/>
      <c r="K49" s="245">
        <f>ROUND(E49*J49,2)</f>
        <v>0</v>
      </c>
      <c r="L49" s="245">
        <v>21</v>
      </c>
      <c r="M49" s="245">
        <f>G49*(1+L49/100)</f>
        <v>0</v>
      </c>
      <c r="N49" s="243">
        <v>0</v>
      </c>
      <c r="O49" s="243">
        <f>ROUND(E49*N49,2)</f>
        <v>0</v>
      </c>
      <c r="P49" s="243">
        <v>0</v>
      </c>
      <c r="Q49" s="243">
        <f>ROUND(E49*P49,2)</f>
        <v>0</v>
      </c>
      <c r="R49" s="245"/>
      <c r="S49" s="245" t="s">
        <v>466</v>
      </c>
      <c r="T49" s="246" t="s">
        <v>318</v>
      </c>
      <c r="U49" s="221">
        <v>0</v>
      </c>
      <c r="V49" s="221">
        <f>ROUND(E49*U49,2)</f>
        <v>0</v>
      </c>
      <c r="W49" s="221"/>
      <c r="X49" s="221" t="s">
        <v>182</v>
      </c>
      <c r="Y49" s="221" t="s">
        <v>183</v>
      </c>
      <c r="Z49" s="210"/>
      <c r="AA49" s="210"/>
      <c r="AB49" s="210"/>
      <c r="AC49" s="210"/>
      <c r="AD49" s="210"/>
      <c r="AE49" s="210"/>
      <c r="AF49" s="210"/>
      <c r="AG49" s="210" t="s">
        <v>940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0">
        <v>38</v>
      </c>
      <c r="B50" s="241" t="s">
        <v>955</v>
      </c>
      <c r="C50" s="251" t="s">
        <v>946</v>
      </c>
      <c r="D50" s="242" t="s">
        <v>249</v>
      </c>
      <c r="E50" s="243">
        <v>12</v>
      </c>
      <c r="F50" s="244"/>
      <c r="G50" s="245">
        <f>ROUND(E50*F50,2)</f>
        <v>0</v>
      </c>
      <c r="H50" s="244"/>
      <c r="I50" s="245">
        <f>ROUND(E50*H50,2)</f>
        <v>0</v>
      </c>
      <c r="J50" s="244"/>
      <c r="K50" s="245">
        <f>ROUND(E50*J50,2)</f>
        <v>0</v>
      </c>
      <c r="L50" s="245">
        <v>21</v>
      </c>
      <c r="M50" s="245">
        <f>G50*(1+L50/100)</f>
        <v>0</v>
      </c>
      <c r="N50" s="243">
        <v>0</v>
      </c>
      <c r="O50" s="243">
        <f>ROUND(E50*N50,2)</f>
        <v>0</v>
      </c>
      <c r="P50" s="243">
        <v>0</v>
      </c>
      <c r="Q50" s="243">
        <f>ROUND(E50*P50,2)</f>
        <v>0</v>
      </c>
      <c r="R50" s="245"/>
      <c r="S50" s="245" t="s">
        <v>466</v>
      </c>
      <c r="T50" s="246" t="s">
        <v>318</v>
      </c>
      <c r="U50" s="221">
        <v>0</v>
      </c>
      <c r="V50" s="221">
        <f>ROUND(E50*U50,2)</f>
        <v>0</v>
      </c>
      <c r="W50" s="221"/>
      <c r="X50" s="221" t="s">
        <v>182</v>
      </c>
      <c r="Y50" s="221" t="s">
        <v>183</v>
      </c>
      <c r="Z50" s="210"/>
      <c r="AA50" s="210"/>
      <c r="AB50" s="210"/>
      <c r="AC50" s="210"/>
      <c r="AD50" s="210"/>
      <c r="AE50" s="210"/>
      <c r="AF50" s="210"/>
      <c r="AG50" s="210" t="s">
        <v>940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0">
        <v>39</v>
      </c>
      <c r="B51" s="241" t="s">
        <v>956</v>
      </c>
      <c r="C51" s="251" t="s">
        <v>957</v>
      </c>
      <c r="D51" s="242" t="s">
        <v>249</v>
      </c>
      <c r="E51" s="243">
        <v>23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21</v>
      </c>
      <c r="M51" s="245">
        <f>G51*(1+L51/100)</f>
        <v>0</v>
      </c>
      <c r="N51" s="243">
        <v>0</v>
      </c>
      <c r="O51" s="243">
        <f>ROUND(E51*N51,2)</f>
        <v>0</v>
      </c>
      <c r="P51" s="243">
        <v>0</v>
      </c>
      <c r="Q51" s="243">
        <f>ROUND(E51*P51,2)</f>
        <v>0</v>
      </c>
      <c r="R51" s="245"/>
      <c r="S51" s="245" t="s">
        <v>466</v>
      </c>
      <c r="T51" s="246" t="s">
        <v>318</v>
      </c>
      <c r="U51" s="221">
        <v>0</v>
      </c>
      <c r="V51" s="221">
        <f>ROUND(E51*U51,2)</f>
        <v>0</v>
      </c>
      <c r="W51" s="221"/>
      <c r="X51" s="221" t="s">
        <v>182</v>
      </c>
      <c r="Y51" s="221" t="s">
        <v>183</v>
      </c>
      <c r="Z51" s="210"/>
      <c r="AA51" s="210"/>
      <c r="AB51" s="210"/>
      <c r="AC51" s="210"/>
      <c r="AD51" s="210"/>
      <c r="AE51" s="210"/>
      <c r="AF51" s="210"/>
      <c r="AG51" s="210" t="s">
        <v>940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0">
        <v>40</v>
      </c>
      <c r="B52" s="241" t="s">
        <v>958</v>
      </c>
      <c r="C52" s="251" t="s">
        <v>957</v>
      </c>
      <c r="D52" s="242" t="s">
        <v>249</v>
      </c>
      <c r="E52" s="243">
        <v>22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21</v>
      </c>
      <c r="M52" s="245">
        <f>G52*(1+L52/100)</f>
        <v>0</v>
      </c>
      <c r="N52" s="243">
        <v>0</v>
      </c>
      <c r="O52" s="243">
        <f>ROUND(E52*N52,2)</f>
        <v>0</v>
      </c>
      <c r="P52" s="243">
        <v>0</v>
      </c>
      <c r="Q52" s="243">
        <f>ROUND(E52*P52,2)</f>
        <v>0</v>
      </c>
      <c r="R52" s="245"/>
      <c r="S52" s="245" t="s">
        <v>466</v>
      </c>
      <c r="T52" s="246" t="s">
        <v>318</v>
      </c>
      <c r="U52" s="221">
        <v>0</v>
      </c>
      <c r="V52" s="221">
        <f>ROUND(E52*U52,2)</f>
        <v>0</v>
      </c>
      <c r="W52" s="221"/>
      <c r="X52" s="221" t="s">
        <v>182</v>
      </c>
      <c r="Y52" s="221" t="s">
        <v>183</v>
      </c>
      <c r="Z52" s="210"/>
      <c r="AA52" s="210"/>
      <c r="AB52" s="210"/>
      <c r="AC52" s="210"/>
      <c r="AD52" s="210"/>
      <c r="AE52" s="210"/>
      <c r="AF52" s="210"/>
      <c r="AG52" s="210" t="s">
        <v>940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0">
        <v>41</v>
      </c>
      <c r="B53" s="241" t="s">
        <v>959</v>
      </c>
      <c r="C53" s="251" t="s">
        <v>957</v>
      </c>
      <c r="D53" s="242" t="s">
        <v>249</v>
      </c>
      <c r="E53" s="243">
        <v>16</v>
      </c>
      <c r="F53" s="244"/>
      <c r="G53" s="245">
        <f>ROUND(E53*F53,2)</f>
        <v>0</v>
      </c>
      <c r="H53" s="244"/>
      <c r="I53" s="245">
        <f>ROUND(E53*H53,2)</f>
        <v>0</v>
      </c>
      <c r="J53" s="244"/>
      <c r="K53" s="245">
        <f>ROUND(E53*J53,2)</f>
        <v>0</v>
      </c>
      <c r="L53" s="245">
        <v>21</v>
      </c>
      <c r="M53" s="245">
        <f>G53*(1+L53/100)</f>
        <v>0</v>
      </c>
      <c r="N53" s="243">
        <v>0</v>
      </c>
      <c r="O53" s="243">
        <f>ROUND(E53*N53,2)</f>
        <v>0</v>
      </c>
      <c r="P53" s="243">
        <v>0</v>
      </c>
      <c r="Q53" s="243">
        <f>ROUND(E53*P53,2)</f>
        <v>0</v>
      </c>
      <c r="R53" s="245"/>
      <c r="S53" s="245" t="s">
        <v>466</v>
      </c>
      <c r="T53" s="246" t="s">
        <v>318</v>
      </c>
      <c r="U53" s="221">
        <v>0</v>
      </c>
      <c r="V53" s="221">
        <f>ROUND(E53*U53,2)</f>
        <v>0</v>
      </c>
      <c r="W53" s="221"/>
      <c r="X53" s="221" t="s">
        <v>182</v>
      </c>
      <c r="Y53" s="221" t="s">
        <v>183</v>
      </c>
      <c r="Z53" s="210"/>
      <c r="AA53" s="210"/>
      <c r="AB53" s="210"/>
      <c r="AC53" s="210"/>
      <c r="AD53" s="210"/>
      <c r="AE53" s="210"/>
      <c r="AF53" s="210"/>
      <c r="AG53" s="210" t="s">
        <v>940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0">
        <v>42</v>
      </c>
      <c r="B54" s="241" t="s">
        <v>960</v>
      </c>
      <c r="C54" s="251" t="s">
        <v>957</v>
      </c>
      <c r="D54" s="242" t="s">
        <v>249</v>
      </c>
      <c r="E54" s="243">
        <v>16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21</v>
      </c>
      <c r="M54" s="245">
        <f>G54*(1+L54/100)</f>
        <v>0</v>
      </c>
      <c r="N54" s="243">
        <v>0</v>
      </c>
      <c r="O54" s="243">
        <f>ROUND(E54*N54,2)</f>
        <v>0</v>
      </c>
      <c r="P54" s="243">
        <v>0</v>
      </c>
      <c r="Q54" s="243">
        <f>ROUND(E54*P54,2)</f>
        <v>0</v>
      </c>
      <c r="R54" s="245"/>
      <c r="S54" s="245" t="s">
        <v>466</v>
      </c>
      <c r="T54" s="246" t="s">
        <v>318</v>
      </c>
      <c r="U54" s="221">
        <v>0</v>
      </c>
      <c r="V54" s="221">
        <f>ROUND(E54*U54,2)</f>
        <v>0</v>
      </c>
      <c r="W54" s="221"/>
      <c r="X54" s="221" t="s">
        <v>182</v>
      </c>
      <c r="Y54" s="221" t="s">
        <v>183</v>
      </c>
      <c r="Z54" s="210"/>
      <c r="AA54" s="210"/>
      <c r="AB54" s="210"/>
      <c r="AC54" s="210"/>
      <c r="AD54" s="210"/>
      <c r="AE54" s="210"/>
      <c r="AF54" s="210"/>
      <c r="AG54" s="210" t="s">
        <v>940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0">
        <v>43</v>
      </c>
      <c r="B55" s="241" t="s">
        <v>961</v>
      </c>
      <c r="C55" s="251" t="s">
        <v>957</v>
      </c>
      <c r="D55" s="242" t="s">
        <v>249</v>
      </c>
      <c r="E55" s="243">
        <v>12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21</v>
      </c>
      <c r="M55" s="245">
        <f>G55*(1+L55/100)</f>
        <v>0</v>
      </c>
      <c r="N55" s="243">
        <v>0</v>
      </c>
      <c r="O55" s="243">
        <f>ROUND(E55*N55,2)</f>
        <v>0</v>
      </c>
      <c r="P55" s="243">
        <v>0</v>
      </c>
      <c r="Q55" s="243">
        <f>ROUND(E55*P55,2)</f>
        <v>0</v>
      </c>
      <c r="R55" s="245"/>
      <c r="S55" s="245" t="s">
        <v>466</v>
      </c>
      <c r="T55" s="246" t="s">
        <v>318</v>
      </c>
      <c r="U55" s="221">
        <v>0</v>
      </c>
      <c r="V55" s="221">
        <f>ROUND(E55*U55,2)</f>
        <v>0</v>
      </c>
      <c r="W55" s="221"/>
      <c r="X55" s="221" t="s">
        <v>182</v>
      </c>
      <c r="Y55" s="221" t="s">
        <v>183</v>
      </c>
      <c r="Z55" s="210"/>
      <c r="AA55" s="210"/>
      <c r="AB55" s="210"/>
      <c r="AC55" s="210"/>
      <c r="AD55" s="210"/>
      <c r="AE55" s="210"/>
      <c r="AF55" s="210"/>
      <c r="AG55" s="210" t="s">
        <v>940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0">
        <v>44</v>
      </c>
      <c r="B56" s="241" t="s">
        <v>962</v>
      </c>
      <c r="C56" s="251" t="s">
        <v>957</v>
      </c>
      <c r="D56" s="242" t="s">
        <v>249</v>
      </c>
      <c r="E56" s="243">
        <v>11</v>
      </c>
      <c r="F56" s="244"/>
      <c r="G56" s="245">
        <f>ROUND(E56*F56,2)</f>
        <v>0</v>
      </c>
      <c r="H56" s="244"/>
      <c r="I56" s="245">
        <f>ROUND(E56*H56,2)</f>
        <v>0</v>
      </c>
      <c r="J56" s="244"/>
      <c r="K56" s="245">
        <f>ROUND(E56*J56,2)</f>
        <v>0</v>
      </c>
      <c r="L56" s="245">
        <v>21</v>
      </c>
      <c r="M56" s="245">
        <f>G56*(1+L56/100)</f>
        <v>0</v>
      </c>
      <c r="N56" s="243">
        <v>0</v>
      </c>
      <c r="O56" s="243">
        <f>ROUND(E56*N56,2)</f>
        <v>0</v>
      </c>
      <c r="P56" s="243">
        <v>0</v>
      </c>
      <c r="Q56" s="243">
        <f>ROUND(E56*P56,2)</f>
        <v>0</v>
      </c>
      <c r="R56" s="245"/>
      <c r="S56" s="245" t="s">
        <v>466</v>
      </c>
      <c r="T56" s="246" t="s">
        <v>318</v>
      </c>
      <c r="U56" s="221">
        <v>0</v>
      </c>
      <c r="V56" s="221">
        <f>ROUND(E56*U56,2)</f>
        <v>0</v>
      </c>
      <c r="W56" s="221"/>
      <c r="X56" s="221" t="s">
        <v>182</v>
      </c>
      <c r="Y56" s="221" t="s">
        <v>183</v>
      </c>
      <c r="Z56" s="210"/>
      <c r="AA56" s="210"/>
      <c r="AB56" s="210"/>
      <c r="AC56" s="210"/>
      <c r="AD56" s="210"/>
      <c r="AE56" s="210"/>
      <c r="AF56" s="210"/>
      <c r="AG56" s="210" t="s">
        <v>940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0">
        <v>45</v>
      </c>
      <c r="B57" s="241" t="s">
        <v>963</v>
      </c>
      <c r="C57" s="251" t="s">
        <v>957</v>
      </c>
      <c r="D57" s="242" t="s">
        <v>249</v>
      </c>
      <c r="E57" s="243">
        <v>9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21</v>
      </c>
      <c r="M57" s="245">
        <f>G57*(1+L57/100)</f>
        <v>0</v>
      </c>
      <c r="N57" s="243">
        <v>0</v>
      </c>
      <c r="O57" s="243">
        <f>ROUND(E57*N57,2)</f>
        <v>0</v>
      </c>
      <c r="P57" s="243">
        <v>0</v>
      </c>
      <c r="Q57" s="243">
        <f>ROUND(E57*P57,2)</f>
        <v>0</v>
      </c>
      <c r="R57" s="245"/>
      <c r="S57" s="245" t="s">
        <v>466</v>
      </c>
      <c r="T57" s="246" t="s">
        <v>318</v>
      </c>
      <c r="U57" s="221">
        <v>0</v>
      </c>
      <c r="V57" s="221">
        <f>ROUND(E57*U57,2)</f>
        <v>0</v>
      </c>
      <c r="W57" s="221"/>
      <c r="X57" s="221" t="s">
        <v>182</v>
      </c>
      <c r="Y57" s="221" t="s">
        <v>183</v>
      </c>
      <c r="Z57" s="210"/>
      <c r="AA57" s="210"/>
      <c r="AB57" s="210"/>
      <c r="AC57" s="210"/>
      <c r="AD57" s="210"/>
      <c r="AE57" s="210"/>
      <c r="AF57" s="210"/>
      <c r="AG57" s="210" t="s">
        <v>940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0">
        <v>46</v>
      </c>
      <c r="B58" s="241" t="s">
        <v>964</v>
      </c>
      <c r="C58" s="251" t="s">
        <v>957</v>
      </c>
      <c r="D58" s="242" t="s">
        <v>249</v>
      </c>
      <c r="E58" s="243">
        <v>31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21</v>
      </c>
      <c r="M58" s="245">
        <f>G58*(1+L58/100)</f>
        <v>0</v>
      </c>
      <c r="N58" s="243">
        <v>0</v>
      </c>
      <c r="O58" s="243">
        <f>ROUND(E58*N58,2)</f>
        <v>0</v>
      </c>
      <c r="P58" s="243">
        <v>0</v>
      </c>
      <c r="Q58" s="243">
        <f>ROUND(E58*P58,2)</f>
        <v>0</v>
      </c>
      <c r="R58" s="245"/>
      <c r="S58" s="245" t="s">
        <v>466</v>
      </c>
      <c r="T58" s="246" t="s">
        <v>318</v>
      </c>
      <c r="U58" s="221">
        <v>0</v>
      </c>
      <c r="V58" s="221">
        <f>ROUND(E58*U58,2)</f>
        <v>0</v>
      </c>
      <c r="W58" s="221"/>
      <c r="X58" s="221" t="s">
        <v>182</v>
      </c>
      <c r="Y58" s="221" t="s">
        <v>183</v>
      </c>
      <c r="Z58" s="210"/>
      <c r="AA58" s="210"/>
      <c r="AB58" s="210"/>
      <c r="AC58" s="210"/>
      <c r="AD58" s="210"/>
      <c r="AE58" s="210"/>
      <c r="AF58" s="210"/>
      <c r="AG58" s="210" t="s">
        <v>940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0">
        <v>47</v>
      </c>
      <c r="B59" s="241" t="s">
        <v>965</v>
      </c>
      <c r="C59" s="251" t="s">
        <v>957</v>
      </c>
      <c r="D59" s="242" t="s">
        <v>249</v>
      </c>
      <c r="E59" s="243">
        <v>20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21</v>
      </c>
      <c r="M59" s="245">
        <f>G59*(1+L59/100)</f>
        <v>0</v>
      </c>
      <c r="N59" s="243">
        <v>0</v>
      </c>
      <c r="O59" s="243">
        <f>ROUND(E59*N59,2)</f>
        <v>0</v>
      </c>
      <c r="P59" s="243">
        <v>0</v>
      </c>
      <c r="Q59" s="243">
        <f>ROUND(E59*P59,2)</f>
        <v>0</v>
      </c>
      <c r="R59" s="245"/>
      <c r="S59" s="245" t="s">
        <v>466</v>
      </c>
      <c r="T59" s="246" t="s">
        <v>318</v>
      </c>
      <c r="U59" s="221">
        <v>0</v>
      </c>
      <c r="V59" s="221">
        <f>ROUND(E59*U59,2)</f>
        <v>0</v>
      </c>
      <c r="W59" s="221"/>
      <c r="X59" s="221" t="s">
        <v>182</v>
      </c>
      <c r="Y59" s="221" t="s">
        <v>183</v>
      </c>
      <c r="Z59" s="210"/>
      <c r="AA59" s="210"/>
      <c r="AB59" s="210"/>
      <c r="AC59" s="210"/>
      <c r="AD59" s="210"/>
      <c r="AE59" s="210"/>
      <c r="AF59" s="210"/>
      <c r="AG59" s="210" t="s">
        <v>940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0">
        <v>48</v>
      </c>
      <c r="B60" s="241" t="s">
        <v>966</v>
      </c>
      <c r="C60" s="251" t="s">
        <v>946</v>
      </c>
      <c r="D60" s="242" t="s">
        <v>249</v>
      </c>
      <c r="E60" s="243">
        <v>9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21</v>
      </c>
      <c r="M60" s="245">
        <f>G60*(1+L60/100)</f>
        <v>0</v>
      </c>
      <c r="N60" s="243">
        <v>0</v>
      </c>
      <c r="O60" s="243">
        <f>ROUND(E60*N60,2)</f>
        <v>0</v>
      </c>
      <c r="P60" s="243">
        <v>0</v>
      </c>
      <c r="Q60" s="243">
        <f>ROUND(E60*P60,2)</f>
        <v>0</v>
      </c>
      <c r="R60" s="245"/>
      <c r="S60" s="245" t="s">
        <v>466</v>
      </c>
      <c r="T60" s="246" t="s">
        <v>318</v>
      </c>
      <c r="U60" s="221">
        <v>0</v>
      </c>
      <c r="V60" s="221">
        <f>ROUND(E60*U60,2)</f>
        <v>0</v>
      </c>
      <c r="W60" s="221"/>
      <c r="X60" s="221" t="s">
        <v>182</v>
      </c>
      <c r="Y60" s="221" t="s">
        <v>183</v>
      </c>
      <c r="Z60" s="210"/>
      <c r="AA60" s="210"/>
      <c r="AB60" s="210"/>
      <c r="AC60" s="210"/>
      <c r="AD60" s="210"/>
      <c r="AE60" s="210"/>
      <c r="AF60" s="210"/>
      <c r="AG60" s="210" t="s">
        <v>940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0">
        <v>49</v>
      </c>
      <c r="B61" s="241" t="s">
        <v>967</v>
      </c>
      <c r="C61" s="251" t="s">
        <v>946</v>
      </c>
      <c r="D61" s="242" t="s">
        <v>249</v>
      </c>
      <c r="E61" s="243">
        <v>22</v>
      </c>
      <c r="F61" s="244"/>
      <c r="G61" s="245">
        <f>ROUND(E61*F61,2)</f>
        <v>0</v>
      </c>
      <c r="H61" s="244"/>
      <c r="I61" s="245">
        <f>ROUND(E61*H61,2)</f>
        <v>0</v>
      </c>
      <c r="J61" s="244"/>
      <c r="K61" s="245">
        <f>ROUND(E61*J61,2)</f>
        <v>0</v>
      </c>
      <c r="L61" s="245">
        <v>21</v>
      </c>
      <c r="M61" s="245">
        <f>G61*(1+L61/100)</f>
        <v>0</v>
      </c>
      <c r="N61" s="243">
        <v>0</v>
      </c>
      <c r="O61" s="243">
        <f>ROUND(E61*N61,2)</f>
        <v>0</v>
      </c>
      <c r="P61" s="243">
        <v>0</v>
      </c>
      <c r="Q61" s="243">
        <f>ROUND(E61*P61,2)</f>
        <v>0</v>
      </c>
      <c r="R61" s="245"/>
      <c r="S61" s="245" t="s">
        <v>466</v>
      </c>
      <c r="T61" s="246" t="s">
        <v>318</v>
      </c>
      <c r="U61" s="221">
        <v>0</v>
      </c>
      <c r="V61" s="221">
        <f>ROUND(E61*U61,2)</f>
        <v>0</v>
      </c>
      <c r="W61" s="221"/>
      <c r="X61" s="221" t="s">
        <v>182</v>
      </c>
      <c r="Y61" s="221" t="s">
        <v>183</v>
      </c>
      <c r="Z61" s="210"/>
      <c r="AA61" s="210"/>
      <c r="AB61" s="210"/>
      <c r="AC61" s="210"/>
      <c r="AD61" s="210"/>
      <c r="AE61" s="210"/>
      <c r="AF61" s="210"/>
      <c r="AG61" s="210" t="s">
        <v>940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0">
        <v>50</v>
      </c>
      <c r="B62" s="241" t="s">
        <v>968</v>
      </c>
      <c r="C62" s="251" t="s">
        <v>957</v>
      </c>
      <c r="D62" s="242" t="s">
        <v>249</v>
      </c>
      <c r="E62" s="243">
        <v>17</v>
      </c>
      <c r="F62" s="244"/>
      <c r="G62" s="245">
        <f>ROUND(E62*F62,2)</f>
        <v>0</v>
      </c>
      <c r="H62" s="244"/>
      <c r="I62" s="245">
        <f>ROUND(E62*H62,2)</f>
        <v>0</v>
      </c>
      <c r="J62" s="244"/>
      <c r="K62" s="245">
        <f>ROUND(E62*J62,2)</f>
        <v>0</v>
      </c>
      <c r="L62" s="245">
        <v>21</v>
      </c>
      <c r="M62" s="245">
        <f>G62*(1+L62/100)</f>
        <v>0</v>
      </c>
      <c r="N62" s="243">
        <v>0</v>
      </c>
      <c r="O62" s="243">
        <f>ROUND(E62*N62,2)</f>
        <v>0</v>
      </c>
      <c r="P62" s="243">
        <v>0</v>
      </c>
      <c r="Q62" s="243">
        <f>ROUND(E62*P62,2)</f>
        <v>0</v>
      </c>
      <c r="R62" s="245"/>
      <c r="S62" s="245" t="s">
        <v>466</v>
      </c>
      <c r="T62" s="246" t="s">
        <v>318</v>
      </c>
      <c r="U62" s="221">
        <v>0</v>
      </c>
      <c r="V62" s="221">
        <f>ROUND(E62*U62,2)</f>
        <v>0</v>
      </c>
      <c r="W62" s="221"/>
      <c r="X62" s="221" t="s">
        <v>182</v>
      </c>
      <c r="Y62" s="221" t="s">
        <v>183</v>
      </c>
      <c r="Z62" s="210"/>
      <c r="AA62" s="210"/>
      <c r="AB62" s="210"/>
      <c r="AC62" s="210"/>
      <c r="AD62" s="210"/>
      <c r="AE62" s="210"/>
      <c r="AF62" s="210"/>
      <c r="AG62" s="210" t="s">
        <v>940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0">
        <v>51</v>
      </c>
      <c r="B63" s="241" t="s">
        <v>969</v>
      </c>
      <c r="C63" s="251" t="s">
        <v>957</v>
      </c>
      <c r="D63" s="242" t="s">
        <v>249</v>
      </c>
      <c r="E63" s="243">
        <v>19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21</v>
      </c>
      <c r="M63" s="245">
        <f>G63*(1+L63/100)</f>
        <v>0</v>
      </c>
      <c r="N63" s="243">
        <v>0</v>
      </c>
      <c r="O63" s="243">
        <f>ROUND(E63*N63,2)</f>
        <v>0</v>
      </c>
      <c r="P63" s="243">
        <v>0</v>
      </c>
      <c r="Q63" s="243">
        <f>ROUND(E63*P63,2)</f>
        <v>0</v>
      </c>
      <c r="R63" s="245"/>
      <c r="S63" s="245" t="s">
        <v>466</v>
      </c>
      <c r="T63" s="246" t="s">
        <v>318</v>
      </c>
      <c r="U63" s="221">
        <v>0</v>
      </c>
      <c r="V63" s="221">
        <f>ROUND(E63*U63,2)</f>
        <v>0</v>
      </c>
      <c r="W63" s="221"/>
      <c r="X63" s="221" t="s">
        <v>182</v>
      </c>
      <c r="Y63" s="221" t="s">
        <v>183</v>
      </c>
      <c r="Z63" s="210"/>
      <c r="AA63" s="210"/>
      <c r="AB63" s="210"/>
      <c r="AC63" s="210"/>
      <c r="AD63" s="210"/>
      <c r="AE63" s="210"/>
      <c r="AF63" s="210"/>
      <c r="AG63" s="210" t="s">
        <v>940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40">
        <v>52</v>
      </c>
      <c r="B64" s="241" t="s">
        <v>970</v>
      </c>
      <c r="C64" s="251" t="s">
        <v>971</v>
      </c>
      <c r="D64" s="242" t="s">
        <v>249</v>
      </c>
      <c r="E64" s="243">
        <v>12</v>
      </c>
      <c r="F64" s="244"/>
      <c r="G64" s="245">
        <f>ROUND(E64*F64,2)</f>
        <v>0</v>
      </c>
      <c r="H64" s="244"/>
      <c r="I64" s="245">
        <f>ROUND(E64*H64,2)</f>
        <v>0</v>
      </c>
      <c r="J64" s="244"/>
      <c r="K64" s="245">
        <f>ROUND(E64*J64,2)</f>
        <v>0</v>
      </c>
      <c r="L64" s="245">
        <v>21</v>
      </c>
      <c r="M64" s="245">
        <f>G64*(1+L64/100)</f>
        <v>0</v>
      </c>
      <c r="N64" s="243">
        <v>0</v>
      </c>
      <c r="O64" s="243">
        <f>ROUND(E64*N64,2)</f>
        <v>0</v>
      </c>
      <c r="P64" s="243">
        <v>0</v>
      </c>
      <c r="Q64" s="243">
        <f>ROUND(E64*P64,2)</f>
        <v>0</v>
      </c>
      <c r="R64" s="245"/>
      <c r="S64" s="245" t="s">
        <v>466</v>
      </c>
      <c r="T64" s="246" t="s">
        <v>318</v>
      </c>
      <c r="U64" s="221">
        <v>0</v>
      </c>
      <c r="V64" s="221">
        <f>ROUND(E64*U64,2)</f>
        <v>0</v>
      </c>
      <c r="W64" s="221"/>
      <c r="X64" s="221" t="s">
        <v>182</v>
      </c>
      <c r="Y64" s="221" t="s">
        <v>183</v>
      </c>
      <c r="Z64" s="210"/>
      <c r="AA64" s="210"/>
      <c r="AB64" s="210"/>
      <c r="AC64" s="210"/>
      <c r="AD64" s="210"/>
      <c r="AE64" s="210"/>
      <c r="AF64" s="210"/>
      <c r="AG64" s="210" t="s">
        <v>940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0">
        <v>53</v>
      </c>
      <c r="B65" s="241" t="s">
        <v>972</v>
      </c>
      <c r="C65" s="251" t="s">
        <v>971</v>
      </c>
      <c r="D65" s="242" t="s">
        <v>249</v>
      </c>
      <c r="E65" s="243">
        <v>8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21</v>
      </c>
      <c r="M65" s="245">
        <f>G65*(1+L65/100)</f>
        <v>0</v>
      </c>
      <c r="N65" s="243">
        <v>0</v>
      </c>
      <c r="O65" s="243">
        <f>ROUND(E65*N65,2)</f>
        <v>0</v>
      </c>
      <c r="P65" s="243">
        <v>0</v>
      </c>
      <c r="Q65" s="243">
        <f>ROUND(E65*P65,2)</f>
        <v>0</v>
      </c>
      <c r="R65" s="245"/>
      <c r="S65" s="245" t="s">
        <v>466</v>
      </c>
      <c r="T65" s="246" t="s">
        <v>318</v>
      </c>
      <c r="U65" s="221">
        <v>0</v>
      </c>
      <c r="V65" s="221">
        <f>ROUND(E65*U65,2)</f>
        <v>0</v>
      </c>
      <c r="W65" s="221"/>
      <c r="X65" s="221" t="s">
        <v>182</v>
      </c>
      <c r="Y65" s="221" t="s">
        <v>183</v>
      </c>
      <c r="Z65" s="210"/>
      <c r="AA65" s="210"/>
      <c r="AB65" s="210"/>
      <c r="AC65" s="210"/>
      <c r="AD65" s="210"/>
      <c r="AE65" s="210"/>
      <c r="AF65" s="210"/>
      <c r="AG65" s="210" t="s">
        <v>940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0">
        <v>54</v>
      </c>
      <c r="B66" s="241" t="s">
        <v>973</v>
      </c>
      <c r="C66" s="251" t="s">
        <v>971</v>
      </c>
      <c r="D66" s="242" t="s">
        <v>249</v>
      </c>
      <c r="E66" s="243">
        <v>15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21</v>
      </c>
      <c r="M66" s="245">
        <f>G66*(1+L66/100)</f>
        <v>0</v>
      </c>
      <c r="N66" s="243">
        <v>0</v>
      </c>
      <c r="O66" s="243">
        <f>ROUND(E66*N66,2)</f>
        <v>0</v>
      </c>
      <c r="P66" s="243">
        <v>0</v>
      </c>
      <c r="Q66" s="243">
        <f>ROUND(E66*P66,2)</f>
        <v>0</v>
      </c>
      <c r="R66" s="245"/>
      <c r="S66" s="245" t="s">
        <v>466</v>
      </c>
      <c r="T66" s="246" t="s">
        <v>318</v>
      </c>
      <c r="U66" s="221">
        <v>0</v>
      </c>
      <c r="V66" s="221">
        <f>ROUND(E66*U66,2)</f>
        <v>0</v>
      </c>
      <c r="W66" s="221"/>
      <c r="X66" s="221" t="s">
        <v>182</v>
      </c>
      <c r="Y66" s="221" t="s">
        <v>183</v>
      </c>
      <c r="Z66" s="210"/>
      <c r="AA66" s="210"/>
      <c r="AB66" s="210"/>
      <c r="AC66" s="210"/>
      <c r="AD66" s="210"/>
      <c r="AE66" s="210"/>
      <c r="AF66" s="210"/>
      <c r="AG66" s="210" t="s">
        <v>940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0">
        <v>55</v>
      </c>
      <c r="B67" s="241" t="s">
        <v>974</v>
      </c>
      <c r="C67" s="251" t="s">
        <v>975</v>
      </c>
      <c r="D67" s="242" t="s">
        <v>249</v>
      </c>
      <c r="E67" s="243">
        <v>15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3">
        <v>0</v>
      </c>
      <c r="O67" s="243">
        <f>ROUND(E67*N67,2)</f>
        <v>0</v>
      </c>
      <c r="P67" s="243">
        <v>0</v>
      </c>
      <c r="Q67" s="243">
        <f>ROUND(E67*P67,2)</f>
        <v>0</v>
      </c>
      <c r="R67" s="245"/>
      <c r="S67" s="245" t="s">
        <v>466</v>
      </c>
      <c r="T67" s="246" t="s">
        <v>318</v>
      </c>
      <c r="U67" s="221">
        <v>0</v>
      </c>
      <c r="V67" s="221">
        <f>ROUND(E67*U67,2)</f>
        <v>0</v>
      </c>
      <c r="W67" s="221"/>
      <c r="X67" s="221" t="s">
        <v>182</v>
      </c>
      <c r="Y67" s="221" t="s">
        <v>183</v>
      </c>
      <c r="Z67" s="210"/>
      <c r="AA67" s="210"/>
      <c r="AB67" s="210"/>
      <c r="AC67" s="210"/>
      <c r="AD67" s="210"/>
      <c r="AE67" s="210"/>
      <c r="AF67" s="210"/>
      <c r="AG67" s="210" t="s">
        <v>940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0">
        <v>56</v>
      </c>
      <c r="B68" s="241" t="s">
        <v>976</v>
      </c>
      <c r="C68" s="251" t="s">
        <v>977</v>
      </c>
      <c r="D68" s="242" t="s">
        <v>645</v>
      </c>
      <c r="E68" s="243">
        <v>25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21</v>
      </c>
      <c r="M68" s="245">
        <f>G68*(1+L68/100)</f>
        <v>0</v>
      </c>
      <c r="N68" s="243">
        <v>0</v>
      </c>
      <c r="O68" s="243">
        <f>ROUND(E68*N68,2)</f>
        <v>0</v>
      </c>
      <c r="P68" s="243">
        <v>0</v>
      </c>
      <c r="Q68" s="243">
        <f>ROUND(E68*P68,2)</f>
        <v>0</v>
      </c>
      <c r="R68" s="245"/>
      <c r="S68" s="245" t="s">
        <v>466</v>
      </c>
      <c r="T68" s="246" t="s">
        <v>318</v>
      </c>
      <c r="U68" s="221">
        <v>0</v>
      </c>
      <c r="V68" s="221">
        <f>ROUND(E68*U68,2)</f>
        <v>0</v>
      </c>
      <c r="W68" s="221"/>
      <c r="X68" s="221" t="s">
        <v>182</v>
      </c>
      <c r="Y68" s="221" t="s">
        <v>183</v>
      </c>
      <c r="Z68" s="210"/>
      <c r="AA68" s="210"/>
      <c r="AB68" s="210"/>
      <c r="AC68" s="210"/>
      <c r="AD68" s="210"/>
      <c r="AE68" s="210"/>
      <c r="AF68" s="210"/>
      <c r="AG68" s="210" t="s">
        <v>940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1" x14ac:dyDescent="0.2">
      <c r="A69" s="240">
        <v>57</v>
      </c>
      <c r="B69" s="241" t="s">
        <v>923</v>
      </c>
      <c r="C69" s="251" t="s">
        <v>978</v>
      </c>
      <c r="D69" s="242" t="s">
        <v>645</v>
      </c>
      <c r="E69" s="243">
        <v>3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21</v>
      </c>
      <c r="M69" s="245">
        <f>G69*(1+L69/100)</f>
        <v>0</v>
      </c>
      <c r="N69" s="243">
        <v>0</v>
      </c>
      <c r="O69" s="243">
        <f>ROUND(E69*N69,2)</f>
        <v>0</v>
      </c>
      <c r="P69" s="243">
        <v>0</v>
      </c>
      <c r="Q69" s="243">
        <f>ROUND(E69*P69,2)</f>
        <v>0</v>
      </c>
      <c r="R69" s="245"/>
      <c r="S69" s="245" t="s">
        <v>466</v>
      </c>
      <c r="T69" s="246" t="s">
        <v>318</v>
      </c>
      <c r="U69" s="221">
        <v>0</v>
      </c>
      <c r="V69" s="221">
        <f>ROUND(E69*U69,2)</f>
        <v>0</v>
      </c>
      <c r="W69" s="221"/>
      <c r="X69" s="221" t="s">
        <v>182</v>
      </c>
      <c r="Y69" s="221" t="s">
        <v>183</v>
      </c>
      <c r="Z69" s="210"/>
      <c r="AA69" s="210"/>
      <c r="AB69" s="210"/>
      <c r="AC69" s="210"/>
      <c r="AD69" s="210"/>
      <c r="AE69" s="210"/>
      <c r="AF69" s="210"/>
      <c r="AG69" s="210" t="s">
        <v>940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40">
        <v>58</v>
      </c>
      <c r="B70" s="241" t="s">
        <v>979</v>
      </c>
      <c r="C70" s="251" t="s">
        <v>980</v>
      </c>
      <c r="D70" s="242" t="s">
        <v>645</v>
      </c>
      <c r="E70" s="243">
        <v>60</v>
      </c>
      <c r="F70" s="244"/>
      <c r="G70" s="245">
        <f>ROUND(E70*F70,2)</f>
        <v>0</v>
      </c>
      <c r="H70" s="244"/>
      <c r="I70" s="245">
        <f>ROUND(E70*H70,2)</f>
        <v>0</v>
      </c>
      <c r="J70" s="244"/>
      <c r="K70" s="245">
        <f>ROUND(E70*J70,2)</f>
        <v>0</v>
      </c>
      <c r="L70" s="245">
        <v>21</v>
      </c>
      <c r="M70" s="245">
        <f>G70*(1+L70/100)</f>
        <v>0</v>
      </c>
      <c r="N70" s="243">
        <v>0</v>
      </c>
      <c r="O70" s="243">
        <f>ROUND(E70*N70,2)</f>
        <v>0</v>
      </c>
      <c r="P70" s="243">
        <v>0</v>
      </c>
      <c r="Q70" s="243">
        <f>ROUND(E70*P70,2)</f>
        <v>0</v>
      </c>
      <c r="R70" s="245"/>
      <c r="S70" s="245" t="s">
        <v>466</v>
      </c>
      <c r="T70" s="246" t="s">
        <v>318</v>
      </c>
      <c r="U70" s="221">
        <v>0</v>
      </c>
      <c r="V70" s="221">
        <f>ROUND(E70*U70,2)</f>
        <v>0</v>
      </c>
      <c r="W70" s="221"/>
      <c r="X70" s="221" t="s">
        <v>182</v>
      </c>
      <c r="Y70" s="221" t="s">
        <v>183</v>
      </c>
      <c r="Z70" s="210"/>
      <c r="AA70" s="210"/>
      <c r="AB70" s="210"/>
      <c r="AC70" s="210"/>
      <c r="AD70" s="210"/>
      <c r="AE70" s="210"/>
      <c r="AF70" s="210"/>
      <c r="AG70" s="210" t="s">
        <v>940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1" x14ac:dyDescent="0.2">
      <c r="A71" s="240">
        <v>59</v>
      </c>
      <c r="B71" s="241" t="s">
        <v>981</v>
      </c>
      <c r="C71" s="251" t="s">
        <v>982</v>
      </c>
      <c r="D71" s="242" t="s">
        <v>645</v>
      </c>
      <c r="E71" s="243">
        <v>10</v>
      </c>
      <c r="F71" s="244"/>
      <c r="G71" s="245">
        <f>ROUND(E71*F71,2)</f>
        <v>0</v>
      </c>
      <c r="H71" s="244"/>
      <c r="I71" s="245">
        <f>ROUND(E71*H71,2)</f>
        <v>0</v>
      </c>
      <c r="J71" s="244"/>
      <c r="K71" s="245">
        <f>ROUND(E71*J71,2)</f>
        <v>0</v>
      </c>
      <c r="L71" s="245">
        <v>21</v>
      </c>
      <c r="M71" s="245">
        <f>G71*(1+L71/100)</f>
        <v>0</v>
      </c>
      <c r="N71" s="243">
        <v>0</v>
      </c>
      <c r="O71" s="243">
        <f>ROUND(E71*N71,2)</f>
        <v>0</v>
      </c>
      <c r="P71" s="243">
        <v>0</v>
      </c>
      <c r="Q71" s="243">
        <f>ROUND(E71*P71,2)</f>
        <v>0</v>
      </c>
      <c r="R71" s="245"/>
      <c r="S71" s="245" t="s">
        <v>466</v>
      </c>
      <c r="T71" s="246" t="s">
        <v>318</v>
      </c>
      <c r="U71" s="221">
        <v>16.579999999999998</v>
      </c>
      <c r="V71" s="221">
        <f>ROUND(E71*U71,2)</f>
        <v>165.8</v>
      </c>
      <c r="W71" s="221"/>
      <c r="X71" s="221" t="s">
        <v>182</v>
      </c>
      <c r="Y71" s="221" t="s">
        <v>183</v>
      </c>
      <c r="Z71" s="210"/>
      <c r="AA71" s="210"/>
      <c r="AB71" s="210"/>
      <c r="AC71" s="210"/>
      <c r="AD71" s="210"/>
      <c r="AE71" s="210"/>
      <c r="AF71" s="210"/>
      <c r="AG71" s="210" t="s">
        <v>940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40">
        <v>60</v>
      </c>
      <c r="B72" s="241" t="s">
        <v>983</v>
      </c>
      <c r="C72" s="251" t="s">
        <v>984</v>
      </c>
      <c r="D72" s="242" t="s">
        <v>645</v>
      </c>
      <c r="E72" s="243">
        <v>5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21</v>
      </c>
      <c r="M72" s="245">
        <f>G72*(1+L72/100)</f>
        <v>0</v>
      </c>
      <c r="N72" s="243">
        <v>0</v>
      </c>
      <c r="O72" s="243">
        <f>ROUND(E72*N72,2)</f>
        <v>0</v>
      </c>
      <c r="P72" s="243">
        <v>0</v>
      </c>
      <c r="Q72" s="243">
        <f>ROUND(E72*P72,2)</f>
        <v>0</v>
      </c>
      <c r="R72" s="245"/>
      <c r="S72" s="245" t="s">
        <v>466</v>
      </c>
      <c r="T72" s="246" t="s">
        <v>318</v>
      </c>
      <c r="U72" s="221">
        <v>0.93</v>
      </c>
      <c r="V72" s="221">
        <f>ROUND(E72*U72,2)</f>
        <v>4.6500000000000004</v>
      </c>
      <c r="W72" s="221"/>
      <c r="X72" s="221" t="s">
        <v>182</v>
      </c>
      <c r="Y72" s="221" t="s">
        <v>183</v>
      </c>
      <c r="Z72" s="210"/>
      <c r="AA72" s="210"/>
      <c r="AB72" s="210"/>
      <c r="AC72" s="210"/>
      <c r="AD72" s="210"/>
      <c r="AE72" s="210"/>
      <c r="AF72" s="210"/>
      <c r="AG72" s="210" t="s">
        <v>940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40">
        <v>61</v>
      </c>
      <c r="B73" s="241" t="s">
        <v>985</v>
      </c>
      <c r="C73" s="251" t="s">
        <v>986</v>
      </c>
      <c r="D73" s="242" t="s">
        <v>179</v>
      </c>
      <c r="E73" s="243">
        <v>6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21</v>
      </c>
      <c r="M73" s="245">
        <f>G73*(1+L73/100)</f>
        <v>0</v>
      </c>
      <c r="N73" s="243">
        <v>0</v>
      </c>
      <c r="O73" s="243">
        <f>ROUND(E73*N73,2)</f>
        <v>0</v>
      </c>
      <c r="P73" s="243">
        <v>0</v>
      </c>
      <c r="Q73" s="243">
        <f>ROUND(E73*P73,2)</f>
        <v>0</v>
      </c>
      <c r="R73" s="245"/>
      <c r="S73" s="245" t="s">
        <v>466</v>
      </c>
      <c r="T73" s="246" t="s">
        <v>318</v>
      </c>
      <c r="U73" s="221">
        <v>0</v>
      </c>
      <c r="V73" s="221">
        <f>ROUND(E73*U73,2)</f>
        <v>0</v>
      </c>
      <c r="W73" s="221"/>
      <c r="X73" s="221" t="s">
        <v>182</v>
      </c>
      <c r="Y73" s="221" t="s">
        <v>183</v>
      </c>
      <c r="Z73" s="210"/>
      <c r="AA73" s="210"/>
      <c r="AB73" s="210"/>
      <c r="AC73" s="210"/>
      <c r="AD73" s="210"/>
      <c r="AE73" s="210"/>
      <c r="AF73" s="210"/>
      <c r="AG73" s="210" t="s">
        <v>940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40">
        <v>62</v>
      </c>
      <c r="B74" s="241" t="s">
        <v>987</v>
      </c>
      <c r="C74" s="251" t="s">
        <v>982</v>
      </c>
      <c r="D74" s="242" t="s">
        <v>645</v>
      </c>
      <c r="E74" s="243">
        <v>1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21</v>
      </c>
      <c r="M74" s="245">
        <f>G74*(1+L74/100)</f>
        <v>0</v>
      </c>
      <c r="N74" s="243">
        <v>0</v>
      </c>
      <c r="O74" s="243">
        <f>ROUND(E74*N74,2)</f>
        <v>0</v>
      </c>
      <c r="P74" s="243">
        <v>0</v>
      </c>
      <c r="Q74" s="243">
        <f>ROUND(E74*P74,2)</f>
        <v>0</v>
      </c>
      <c r="R74" s="245"/>
      <c r="S74" s="245" t="s">
        <v>466</v>
      </c>
      <c r="T74" s="246" t="s">
        <v>318</v>
      </c>
      <c r="U74" s="221">
        <v>16.579999999999998</v>
      </c>
      <c r="V74" s="221">
        <f>ROUND(E74*U74,2)</f>
        <v>16.579999999999998</v>
      </c>
      <c r="W74" s="221"/>
      <c r="X74" s="221" t="s">
        <v>182</v>
      </c>
      <c r="Y74" s="221" t="s">
        <v>183</v>
      </c>
      <c r="Z74" s="210"/>
      <c r="AA74" s="210"/>
      <c r="AB74" s="210"/>
      <c r="AC74" s="210"/>
      <c r="AD74" s="210"/>
      <c r="AE74" s="210"/>
      <c r="AF74" s="210"/>
      <c r="AG74" s="210" t="s">
        <v>940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0">
        <v>63</v>
      </c>
      <c r="B75" s="241" t="s">
        <v>988</v>
      </c>
      <c r="C75" s="251" t="s">
        <v>982</v>
      </c>
      <c r="D75" s="242" t="s">
        <v>645</v>
      </c>
      <c r="E75" s="243">
        <v>8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21</v>
      </c>
      <c r="M75" s="245">
        <f>G75*(1+L75/100)</f>
        <v>0</v>
      </c>
      <c r="N75" s="243">
        <v>0</v>
      </c>
      <c r="O75" s="243">
        <f>ROUND(E75*N75,2)</f>
        <v>0</v>
      </c>
      <c r="P75" s="243">
        <v>0</v>
      </c>
      <c r="Q75" s="243">
        <f>ROUND(E75*P75,2)</f>
        <v>0</v>
      </c>
      <c r="R75" s="245"/>
      <c r="S75" s="245" t="s">
        <v>466</v>
      </c>
      <c r="T75" s="246" t="s">
        <v>318</v>
      </c>
      <c r="U75" s="221">
        <v>16.579999999999998</v>
      </c>
      <c r="V75" s="221">
        <f>ROUND(E75*U75,2)</f>
        <v>132.63999999999999</v>
      </c>
      <c r="W75" s="221"/>
      <c r="X75" s="221" t="s">
        <v>182</v>
      </c>
      <c r="Y75" s="221" t="s">
        <v>183</v>
      </c>
      <c r="Z75" s="210"/>
      <c r="AA75" s="210"/>
      <c r="AB75" s="210"/>
      <c r="AC75" s="210"/>
      <c r="AD75" s="210"/>
      <c r="AE75" s="210"/>
      <c r="AF75" s="210"/>
      <c r="AG75" s="210" t="s">
        <v>940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1" x14ac:dyDescent="0.2">
      <c r="A76" s="240">
        <v>64</v>
      </c>
      <c r="B76" s="241" t="s">
        <v>989</v>
      </c>
      <c r="C76" s="251" t="s">
        <v>982</v>
      </c>
      <c r="D76" s="242" t="s">
        <v>645</v>
      </c>
      <c r="E76" s="243">
        <v>5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21</v>
      </c>
      <c r="M76" s="245">
        <f>G76*(1+L76/100)</f>
        <v>0</v>
      </c>
      <c r="N76" s="243">
        <v>0</v>
      </c>
      <c r="O76" s="243">
        <f>ROUND(E76*N76,2)</f>
        <v>0</v>
      </c>
      <c r="P76" s="243">
        <v>0</v>
      </c>
      <c r="Q76" s="243">
        <f>ROUND(E76*P76,2)</f>
        <v>0</v>
      </c>
      <c r="R76" s="245"/>
      <c r="S76" s="245" t="s">
        <v>466</v>
      </c>
      <c r="T76" s="246" t="s">
        <v>318</v>
      </c>
      <c r="U76" s="221">
        <v>16.579999999999998</v>
      </c>
      <c r="V76" s="221">
        <f>ROUND(E76*U76,2)</f>
        <v>82.9</v>
      </c>
      <c r="W76" s="221"/>
      <c r="X76" s="221" t="s">
        <v>182</v>
      </c>
      <c r="Y76" s="221" t="s">
        <v>183</v>
      </c>
      <c r="Z76" s="210"/>
      <c r="AA76" s="210"/>
      <c r="AB76" s="210"/>
      <c r="AC76" s="210"/>
      <c r="AD76" s="210"/>
      <c r="AE76" s="210"/>
      <c r="AF76" s="210"/>
      <c r="AG76" s="210" t="s">
        <v>940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0">
        <v>65</v>
      </c>
      <c r="B77" s="241" t="s">
        <v>990</v>
      </c>
      <c r="C77" s="251" t="s">
        <v>991</v>
      </c>
      <c r="D77" s="242" t="s">
        <v>645</v>
      </c>
      <c r="E77" s="243">
        <v>2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21</v>
      </c>
      <c r="M77" s="245">
        <f>G77*(1+L77/100)</f>
        <v>0</v>
      </c>
      <c r="N77" s="243">
        <v>0</v>
      </c>
      <c r="O77" s="243">
        <f>ROUND(E77*N77,2)</f>
        <v>0</v>
      </c>
      <c r="P77" s="243">
        <v>0</v>
      </c>
      <c r="Q77" s="243">
        <f>ROUND(E77*P77,2)</f>
        <v>0</v>
      </c>
      <c r="R77" s="245"/>
      <c r="S77" s="245" t="s">
        <v>466</v>
      </c>
      <c r="T77" s="246" t="s">
        <v>318</v>
      </c>
      <c r="U77" s="221">
        <v>0</v>
      </c>
      <c r="V77" s="221">
        <f>ROUND(E77*U77,2)</f>
        <v>0</v>
      </c>
      <c r="W77" s="221"/>
      <c r="X77" s="221" t="s">
        <v>474</v>
      </c>
      <c r="Y77" s="221" t="s">
        <v>183</v>
      </c>
      <c r="Z77" s="210"/>
      <c r="AA77" s="210"/>
      <c r="AB77" s="210"/>
      <c r="AC77" s="210"/>
      <c r="AD77" s="210"/>
      <c r="AE77" s="210"/>
      <c r="AF77" s="210"/>
      <c r="AG77" s="210" t="s">
        <v>632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40">
        <v>66</v>
      </c>
      <c r="B78" s="241" t="s">
        <v>990</v>
      </c>
      <c r="C78" s="251" t="s">
        <v>992</v>
      </c>
      <c r="D78" s="242" t="s">
        <v>645</v>
      </c>
      <c r="E78" s="243">
        <v>1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21</v>
      </c>
      <c r="M78" s="245">
        <f>G78*(1+L78/100)</f>
        <v>0</v>
      </c>
      <c r="N78" s="243">
        <v>0</v>
      </c>
      <c r="O78" s="243">
        <f>ROUND(E78*N78,2)</f>
        <v>0</v>
      </c>
      <c r="P78" s="243">
        <v>0</v>
      </c>
      <c r="Q78" s="243">
        <f>ROUND(E78*P78,2)</f>
        <v>0</v>
      </c>
      <c r="R78" s="245"/>
      <c r="S78" s="245" t="s">
        <v>466</v>
      </c>
      <c r="T78" s="246" t="s">
        <v>318</v>
      </c>
      <c r="U78" s="221">
        <v>0</v>
      </c>
      <c r="V78" s="221">
        <f>ROUND(E78*U78,2)</f>
        <v>0</v>
      </c>
      <c r="W78" s="221"/>
      <c r="X78" s="221" t="s">
        <v>657</v>
      </c>
      <c r="Y78" s="221" t="s">
        <v>183</v>
      </c>
      <c r="Z78" s="210"/>
      <c r="AA78" s="210"/>
      <c r="AB78" s="210"/>
      <c r="AC78" s="210"/>
      <c r="AD78" s="210"/>
      <c r="AE78" s="210"/>
      <c r="AF78" s="210"/>
      <c r="AG78" s="210" t="s">
        <v>658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0">
        <v>67</v>
      </c>
      <c r="B79" s="241" t="s">
        <v>993</v>
      </c>
      <c r="C79" s="251" t="s">
        <v>994</v>
      </c>
      <c r="D79" s="242" t="s">
        <v>645</v>
      </c>
      <c r="E79" s="243">
        <v>3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21</v>
      </c>
      <c r="M79" s="245">
        <f>G79*(1+L79/100)</f>
        <v>0</v>
      </c>
      <c r="N79" s="243">
        <v>0</v>
      </c>
      <c r="O79" s="243">
        <f>ROUND(E79*N79,2)</f>
        <v>0</v>
      </c>
      <c r="P79" s="243">
        <v>0</v>
      </c>
      <c r="Q79" s="243">
        <f>ROUND(E79*P79,2)</f>
        <v>0</v>
      </c>
      <c r="R79" s="245"/>
      <c r="S79" s="245" t="s">
        <v>466</v>
      </c>
      <c r="T79" s="246" t="s">
        <v>318</v>
      </c>
      <c r="U79" s="221">
        <v>0</v>
      </c>
      <c r="V79" s="221">
        <f>ROUND(E79*U79,2)</f>
        <v>0</v>
      </c>
      <c r="W79" s="221"/>
      <c r="X79" s="221" t="s">
        <v>182</v>
      </c>
      <c r="Y79" s="221" t="s">
        <v>183</v>
      </c>
      <c r="Z79" s="210"/>
      <c r="AA79" s="210"/>
      <c r="AB79" s="210"/>
      <c r="AC79" s="210"/>
      <c r="AD79" s="210"/>
      <c r="AE79" s="210"/>
      <c r="AF79" s="210"/>
      <c r="AG79" s="210" t="s">
        <v>940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40">
        <v>68</v>
      </c>
      <c r="B80" s="241" t="s">
        <v>990</v>
      </c>
      <c r="C80" s="251" t="s">
        <v>995</v>
      </c>
      <c r="D80" s="242" t="s">
        <v>645</v>
      </c>
      <c r="E80" s="243">
        <v>2</v>
      </c>
      <c r="F80" s="244"/>
      <c r="G80" s="245">
        <f>ROUND(E80*F80,2)</f>
        <v>0</v>
      </c>
      <c r="H80" s="244"/>
      <c r="I80" s="245">
        <f>ROUND(E80*H80,2)</f>
        <v>0</v>
      </c>
      <c r="J80" s="244"/>
      <c r="K80" s="245">
        <f>ROUND(E80*J80,2)</f>
        <v>0</v>
      </c>
      <c r="L80" s="245">
        <v>21</v>
      </c>
      <c r="M80" s="245">
        <f>G80*(1+L80/100)</f>
        <v>0</v>
      </c>
      <c r="N80" s="243">
        <v>0</v>
      </c>
      <c r="O80" s="243">
        <f>ROUND(E80*N80,2)</f>
        <v>0</v>
      </c>
      <c r="P80" s="243">
        <v>0</v>
      </c>
      <c r="Q80" s="243">
        <f>ROUND(E80*P80,2)</f>
        <v>0</v>
      </c>
      <c r="R80" s="245"/>
      <c r="S80" s="245" t="s">
        <v>466</v>
      </c>
      <c r="T80" s="246" t="s">
        <v>318</v>
      </c>
      <c r="U80" s="221">
        <v>0</v>
      </c>
      <c r="V80" s="221">
        <f>ROUND(E80*U80,2)</f>
        <v>0</v>
      </c>
      <c r="W80" s="221"/>
      <c r="X80" s="221" t="s">
        <v>657</v>
      </c>
      <c r="Y80" s="221" t="s">
        <v>183</v>
      </c>
      <c r="Z80" s="210"/>
      <c r="AA80" s="210"/>
      <c r="AB80" s="210"/>
      <c r="AC80" s="210"/>
      <c r="AD80" s="210"/>
      <c r="AE80" s="210"/>
      <c r="AF80" s="210"/>
      <c r="AG80" s="210" t="s">
        <v>658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0">
        <v>69</v>
      </c>
      <c r="B81" s="241" t="s">
        <v>996</v>
      </c>
      <c r="C81" s="251" t="s">
        <v>982</v>
      </c>
      <c r="D81" s="242" t="s">
        <v>645</v>
      </c>
      <c r="E81" s="243">
        <v>5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21</v>
      </c>
      <c r="M81" s="245">
        <f>G81*(1+L81/100)</f>
        <v>0</v>
      </c>
      <c r="N81" s="243">
        <v>0</v>
      </c>
      <c r="O81" s="243">
        <f>ROUND(E81*N81,2)</f>
        <v>0</v>
      </c>
      <c r="P81" s="243">
        <v>0</v>
      </c>
      <c r="Q81" s="243">
        <f>ROUND(E81*P81,2)</f>
        <v>0</v>
      </c>
      <c r="R81" s="245"/>
      <c r="S81" s="245" t="s">
        <v>466</v>
      </c>
      <c r="T81" s="246" t="s">
        <v>318</v>
      </c>
      <c r="U81" s="221">
        <v>16.579999999999998</v>
      </c>
      <c r="V81" s="221">
        <f>ROUND(E81*U81,2)</f>
        <v>82.9</v>
      </c>
      <c r="W81" s="221"/>
      <c r="X81" s="221" t="s">
        <v>182</v>
      </c>
      <c r="Y81" s="221" t="s">
        <v>183</v>
      </c>
      <c r="Z81" s="210"/>
      <c r="AA81" s="210"/>
      <c r="AB81" s="210"/>
      <c r="AC81" s="210"/>
      <c r="AD81" s="210"/>
      <c r="AE81" s="210"/>
      <c r="AF81" s="210"/>
      <c r="AG81" s="210" t="s">
        <v>940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0">
        <v>70</v>
      </c>
      <c r="B82" s="241" t="s">
        <v>997</v>
      </c>
      <c r="C82" s="251" t="s">
        <v>998</v>
      </c>
      <c r="D82" s="242" t="s">
        <v>645</v>
      </c>
      <c r="E82" s="243">
        <v>16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21</v>
      </c>
      <c r="M82" s="245">
        <f>G82*(1+L82/100)</f>
        <v>0</v>
      </c>
      <c r="N82" s="243">
        <v>0</v>
      </c>
      <c r="O82" s="243">
        <f>ROUND(E82*N82,2)</f>
        <v>0</v>
      </c>
      <c r="P82" s="243">
        <v>0</v>
      </c>
      <c r="Q82" s="243">
        <f>ROUND(E82*P82,2)</f>
        <v>0</v>
      </c>
      <c r="R82" s="245"/>
      <c r="S82" s="245" t="s">
        <v>466</v>
      </c>
      <c r="T82" s="246" t="s">
        <v>318</v>
      </c>
      <c r="U82" s="221">
        <v>0</v>
      </c>
      <c r="V82" s="221">
        <f>ROUND(E82*U82,2)</f>
        <v>0</v>
      </c>
      <c r="W82" s="221"/>
      <c r="X82" s="221" t="s">
        <v>182</v>
      </c>
      <c r="Y82" s="221" t="s">
        <v>183</v>
      </c>
      <c r="Z82" s="210"/>
      <c r="AA82" s="210"/>
      <c r="AB82" s="210"/>
      <c r="AC82" s="210"/>
      <c r="AD82" s="210"/>
      <c r="AE82" s="210"/>
      <c r="AF82" s="210"/>
      <c r="AG82" s="210" t="s">
        <v>940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3.75" outlineLevel="1" x14ac:dyDescent="0.2">
      <c r="A83" s="240">
        <v>71</v>
      </c>
      <c r="B83" s="241" t="s">
        <v>999</v>
      </c>
      <c r="C83" s="251" t="s">
        <v>1000</v>
      </c>
      <c r="D83" s="242" t="s">
        <v>645</v>
      </c>
      <c r="E83" s="243">
        <v>2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21</v>
      </c>
      <c r="M83" s="245">
        <f>G83*(1+L83/100)</f>
        <v>0</v>
      </c>
      <c r="N83" s="243">
        <v>0</v>
      </c>
      <c r="O83" s="243">
        <f>ROUND(E83*N83,2)</f>
        <v>0</v>
      </c>
      <c r="P83" s="243">
        <v>0</v>
      </c>
      <c r="Q83" s="243">
        <f>ROUND(E83*P83,2)</f>
        <v>0</v>
      </c>
      <c r="R83" s="245"/>
      <c r="S83" s="245" t="s">
        <v>466</v>
      </c>
      <c r="T83" s="246" t="s">
        <v>318</v>
      </c>
      <c r="U83" s="221">
        <v>0</v>
      </c>
      <c r="V83" s="221">
        <f>ROUND(E83*U83,2)</f>
        <v>0</v>
      </c>
      <c r="W83" s="221"/>
      <c r="X83" s="221" t="s">
        <v>182</v>
      </c>
      <c r="Y83" s="221" t="s">
        <v>183</v>
      </c>
      <c r="Z83" s="210"/>
      <c r="AA83" s="210"/>
      <c r="AB83" s="210"/>
      <c r="AC83" s="210"/>
      <c r="AD83" s="210"/>
      <c r="AE83" s="210"/>
      <c r="AF83" s="210"/>
      <c r="AG83" s="210" t="s">
        <v>940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0">
        <v>72</v>
      </c>
      <c r="B84" s="241" t="s">
        <v>1001</v>
      </c>
      <c r="C84" s="251" t="s">
        <v>1002</v>
      </c>
      <c r="D84" s="242" t="s">
        <v>645</v>
      </c>
      <c r="E84" s="243">
        <v>3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21</v>
      </c>
      <c r="M84" s="245">
        <f>G84*(1+L84/100)</f>
        <v>0</v>
      </c>
      <c r="N84" s="243">
        <v>0</v>
      </c>
      <c r="O84" s="243">
        <f>ROUND(E84*N84,2)</f>
        <v>0</v>
      </c>
      <c r="P84" s="243">
        <v>0</v>
      </c>
      <c r="Q84" s="243">
        <f>ROUND(E84*P84,2)</f>
        <v>0</v>
      </c>
      <c r="R84" s="245"/>
      <c r="S84" s="245" t="s">
        <v>466</v>
      </c>
      <c r="T84" s="246" t="s">
        <v>318</v>
      </c>
      <c r="U84" s="221">
        <v>0</v>
      </c>
      <c r="V84" s="221">
        <f>ROUND(E84*U84,2)</f>
        <v>0</v>
      </c>
      <c r="W84" s="221"/>
      <c r="X84" s="221" t="s">
        <v>182</v>
      </c>
      <c r="Y84" s="221" t="s">
        <v>183</v>
      </c>
      <c r="Z84" s="210"/>
      <c r="AA84" s="210"/>
      <c r="AB84" s="210"/>
      <c r="AC84" s="210"/>
      <c r="AD84" s="210"/>
      <c r="AE84" s="210"/>
      <c r="AF84" s="210"/>
      <c r="AG84" s="210" t="s">
        <v>940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0">
        <v>73</v>
      </c>
      <c r="B85" s="241" t="s">
        <v>1003</v>
      </c>
      <c r="C85" s="251" t="s">
        <v>1004</v>
      </c>
      <c r="D85" s="242" t="s">
        <v>645</v>
      </c>
      <c r="E85" s="243">
        <v>2</v>
      </c>
      <c r="F85" s="244"/>
      <c r="G85" s="245">
        <f>ROUND(E85*F85,2)</f>
        <v>0</v>
      </c>
      <c r="H85" s="244"/>
      <c r="I85" s="245">
        <f>ROUND(E85*H85,2)</f>
        <v>0</v>
      </c>
      <c r="J85" s="244"/>
      <c r="K85" s="245">
        <f>ROUND(E85*J85,2)</f>
        <v>0</v>
      </c>
      <c r="L85" s="245">
        <v>21</v>
      </c>
      <c r="M85" s="245">
        <f>G85*(1+L85/100)</f>
        <v>0</v>
      </c>
      <c r="N85" s="243">
        <v>0</v>
      </c>
      <c r="O85" s="243">
        <f>ROUND(E85*N85,2)</f>
        <v>0</v>
      </c>
      <c r="P85" s="243">
        <v>0</v>
      </c>
      <c r="Q85" s="243">
        <f>ROUND(E85*P85,2)</f>
        <v>0</v>
      </c>
      <c r="R85" s="245"/>
      <c r="S85" s="245" t="s">
        <v>466</v>
      </c>
      <c r="T85" s="246" t="s">
        <v>318</v>
      </c>
      <c r="U85" s="221">
        <v>0</v>
      </c>
      <c r="V85" s="221">
        <f>ROUND(E85*U85,2)</f>
        <v>0</v>
      </c>
      <c r="W85" s="221"/>
      <c r="X85" s="221" t="s">
        <v>182</v>
      </c>
      <c r="Y85" s="221" t="s">
        <v>183</v>
      </c>
      <c r="Z85" s="210"/>
      <c r="AA85" s="210"/>
      <c r="AB85" s="210"/>
      <c r="AC85" s="210"/>
      <c r="AD85" s="210"/>
      <c r="AE85" s="210"/>
      <c r="AF85" s="210"/>
      <c r="AG85" s="210" t="s">
        <v>940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0">
        <v>74</v>
      </c>
      <c r="B86" s="241" t="s">
        <v>1005</v>
      </c>
      <c r="C86" s="251" t="s">
        <v>1006</v>
      </c>
      <c r="D86" s="242" t="s">
        <v>249</v>
      </c>
      <c r="E86" s="243">
        <v>6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21</v>
      </c>
      <c r="M86" s="245">
        <f>G86*(1+L86/100)</f>
        <v>0</v>
      </c>
      <c r="N86" s="243">
        <v>0</v>
      </c>
      <c r="O86" s="243">
        <f>ROUND(E86*N86,2)</f>
        <v>0</v>
      </c>
      <c r="P86" s="243">
        <v>0</v>
      </c>
      <c r="Q86" s="243">
        <f>ROUND(E86*P86,2)</f>
        <v>0</v>
      </c>
      <c r="R86" s="245"/>
      <c r="S86" s="245" t="s">
        <v>466</v>
      </c>
      <c r="T86" s="246" t="s">
        <v>318</v>
      </c>
      <c r="U86" s="221">
        <v>0</v>
      </c>
      <c r="V86" s="221">
        <f>ROUND(E86*U86,2)</f>
        <v>0</v>
      </c>
      <c r="W86" s="221"/>
      <c r="X86" s="221" t="s">
        <v>182</v>
      </c>
      <c r="Y86" s="221" t="s">
        <v>183</v>
      </c>
      <c r="Z86" s="210"/>
      <c r="AA86" s="210"/>
      <c r="AB86" s="210"/>
      <c r="AC86" s="210"/>
      <c r="AD86" s="210"/>
      <c r="AE86" s="210"/>
      <c r="AF86" s="210"/>
      <c r="AG86" s="210" t="s">
        <v>940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0">
        <v>75</v>
      </c>
      <c r="B87" s="241" t="s">
        <v>1007</v>
      </c>
      <c r="C87" s="251" t="s">
        <v>1008</v>
      </c>
      <c r="D87" s="242" t="s">
        <v>249</v>
      </c>
      <c r="E87" s="243">
        <v>18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21</v>
      </c>
      <c r="M87" s="245">
        <f>G87*(1+L87/100)</f>
        <v>0</v>
      </c>
      <c r="N87" s="243">
        <v>0</v>
      </c>
      <c r="O87" s="243">
        <f>ROUND(E87*N87,2)</f>
        <v>0</v>
      </c>
      <c r="P87" s="243">
        <v>0</v>
      </c>
      <c r="Q87" s="243">
        <f>ROUND(E87*P87,2)</f>
        <v>0</v>
      </c>
      <c r="R87" s="245"/>
      <c r="S87" s="245" t="s">
        <v>466</v>
      </c>
      <c r="T87" s="246" t="s">
        <v>318</v>
      </c>
      <c r="U87" s="221">
        <v>0</v>
      </c>
      <c r="V87" s="221">
        <f>ROUND(E87*U87,2)</f>
        <v>0</v>
      </c>
      <c r="W87" s="221"/>
      <c r="X87" s="221" t="s">
        <v>182</v>
      </c>
      <c r="Y87" s="221" t="s">
        <v>183</v>
      </c>
      <c r="Z87" s="210"/>
      <c r="AA87" s="210"/>
      <c r="AB87" s="210"/>
      <c r="AC87" s="210"/>
      <c r="AD87" s="210"/>
      <c r="AE87" s="210"/>
      <c r="AF87" s="210"/>
      <c r="AG87" s="210" t="s">
        <v>940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40">
        <v>76</v>
      </c>
      <c r="B88" s="241" t="s">
        <v>1009</v>
      </c>
      <c r="C88" s="251" t="s">
        <v>1010</v>
      </c>
      <c r="D88" s="242" t="s">
        <v>645</v>
      </c>
      <c r="E88" s="243">
        <v>330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21</v>
      </c>
      <c r="M88" s="245">
        <f>G88*(1+L88/100)</f>
        <v>0</v>
      </c>
      <c r="N88" s="243">
        <v>0</v>
      </c>
      <c r="O88" s="243">
        <f>ROUND(E88*N88,2)</f>
        <v>0</v>
      </c>
      <c r="P88" s="243">
        <v>0</v>
      </c>
      <c r="Q88" s="243">
        <f>ROUND(E88*P88,2)</f>
        <v>0</v>
      </c>
      <c r="R88" s="245"/>
      <c r="S88" s="245" t="s">
        <v>466</v>
      </c>
      <c r="T88" s="246" t="s">
        <v>318</v>
      </c>
      <c r="U88" s="221">
        <v>0</v>
      </c>
      <c r="V88" s="221">
        <f>ROUND(E88*U88,2)</f>
        <v>0</v>
      </c>
      <c r="W88" s="221"/>
      <c r="X88" s="221" t="s">
        <v>182</v>
      </c>
      <c r="Y88" s="221" t="s">
        <v>183</v>
      </c>
      <c r="Z88" s="210"/>
      <c r="AA88" s="210"/>
      <c r="AB88" s="210"/>
      <c r="AC88" s="210"/>
      <c r="AD88" s="210"/>
      <c r="AE88" s="210"/>
      <c r="AF88" s="210"/>
      <c r="AG88" s="210" t="s">
        <v>940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3">
        <v>77</v>
      </c>
      <c r="B89" s="234" t="s">
        <v>1011</v>
      </c>
      <c r="C89" s="252" t="s">
        <v>1012</v>
      </c>
      <c r="D89" s="235" t="s">
        <v>645</v>
      </c>
      <c r="E89" s="236">
        <v>15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8"/>
      <c r="S89" s="238" t="s">
        <v>466</v>
      </c>
      <c r="T89" s="239" t="s">
        <v>318</v>
      </c>
      <c r="U89" s="221">
        <v>0</v>
      </c>
      <c r="V89" s="221">
        <f>ROUND(E89*U89,2)</f>
        <v>0</v>
      </c>
      <c r="W89" s="221"/>
      <c r="X89" s="221" t="s">
        <v>182</v>
      </c>
      <c r="Y89" s="221" t="s">
        <v>183</v>
      </c>
      <c r="Z89" s="210"/>
      <c r="AA89" s="210"/>
      <c r="AB89" s="210"/>
      <c r="AC89" s="210"/>
      <c r="AD89" s="210"/>
      <c r="AE89" s="210"/>
      <c r="AF89" s="210"/>
      <c r="AG89" s="210" t="s">
        <v>940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55" t="s">
        <v>1013</v>
      </c>
      <c r="D90" s="249"/>
      <c r="E90" s="249"/>
      <c r="F90" s="249"/>
      <c r="G90" s="249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322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0">
        <v>78</v>
      </c>
      <c r="B91" s="241" t="s">
        <v>1014</v>
      </c>
      <c r="C91" s="251" t="s">
        <v>1015</v>
      </c>
      <c r="D91" s="242" t="s">
        <v>645</v>
      </c>
      <c r="E91" s="243">
        <v>5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21</v>
      </c>
      <c r="M91" s="245">
        <f>G91*(1+L91/100)</f>
        <v>0</v>
      </c>
      <c r="N91" s="243">
        <v>0</v>
      </c>
      <c r="O91" s="243">
        <f>ROUND(E91*N91,2)</f>
        <v>0</v>
      </c>
      <c r="P91" s="243">
        <v>0</v>
      </c>
      <c r="Q91" s="243">
        <f>ROUND(E91*P91,2)</f>
        <v>0</v>
      </c>
      <c r="R91" s="245"/>
      <c r="S91" s="245" t="s">
        <v>466</v>
      </c>
      <c r="T91" s="246" t="s">
        <v>318</v>
      </c>
      <c r="U91" s="221">
        <v>0</v>
      </c>
      <c r="V91" s="221">
        <f>ROUND(E91*U91,2)</f>
        <v>0</v>
      </c>
      <c r="W91" s="221"/>
      <c r="X91" s="221" t="s">
        <v>182</v>
      </c>
      <c r="Y91" s="221" t="s">
        <v>183</v>
      </c>
      <c r="Z91" s="210"/>
      <c r="AA91" s="210"/>
      <c r="AB91" s="210"/>
      <c r="AC91" s="210"/>
      <c r="AD91" s="210"/>
      <c r="AE91" s="210"/>
      <c r="AF91" s="210"/>
      <c r="AG91" s="210" t="s">
        <v>940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33">
        <v>79</v>
      </c>
      <c r="B92" s="234" t="s">
        <v>1016</v>
      </c>
      <c r="C92" s="252" t="s">
        <v>1017</v>
      </c>
      <c r="D92" s="235" t="s">
        <v>645</v>
      </c>
      <c r="E92" s="236">
        <v>13</v>
      </c>
      <c r="F92" s="237"/>
      <c r="G92" s="238">
        <f>ROUND(E92*F92,2)</f>
        <v>0</v>
      </c>
      <c r="H92" s="237"/>
      <c r="I92" s="238">
        <f>ROUND(E92*H92,2)</f>
        <v>0</v>
      </c>
      <c r="J92" s="237"/>
      <c r="K92" s="238">
        <f>ROUND(E92*J92,2)</f>
        <v>0</v>
      </c>
      <c r="L92" s="238">
        <v>21</v>
      </c>
      <c r="M92" s="238">
        <f>G92*(1+L92/100)</f>
        <v>0</v>
      </c>
      <c r="N92" s="236">
        <v>0</v>
      </c>
      <c r="O92" s="236">
        <f>ROUND(E92*N92,2)</f>
        <v>0</v>
      </c>
      <c r="P92" s="236">
        <v>0</v>
      </c>
      <c r="Q92" s="236">
        <f>ROUND(E92*P92,2)</f>
        <v>0</v>
      </c>
      <c r="R92" s="238"/>
      <c r="S92" s="238" t="s">
        <v>466</v>
      </c>
      <c r="T92" s="239" t="s">
        <v>318</v>
      </c>
      <c r="U92" s="221">
        <v>18.18</v>
      </c>
      <c r="V92" s="221">
        <f>ROUND(E92*U92,2)</f>
        <v>236.34</v>
      </c>
      <c r="W92" s="221"/>
      <c r="X92" s="221" t="s">
        <v>182</v>
      </c>
      <c r="Y92" s="221" t="s">
        <v>183</v>
      </c>
      <c r="Z92" s="210"/>
      <c r="AA92" s="210"/>
      <c r="AB92" s="210"/>
      <c r="AC92" s="210"/>
      <c r="AD92" s="210"/>
      <c r="AE92" s="210"/>
      <c r="AF92" s="210"/>
      <c r="AG92" s="210" t="s">
        <v>940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5" t="s">
        <v>1018</v>
      </c>
      <c r="D93" s="249"/>
      <c r="E93" s="249"/>
      <c r="F93" s="249"/>
      <c r="G93" s="249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322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33">
        <v>80</v>
      </c>
      <c r="B94" s="234" t="s">
        <v>1019</v>
      </c>
      <c r="C94" s="252" t="s">
        <v>1020</v>
      </c>
      <c r="D94" s="235" t="s">
        <v>645</v>
      </c>
      <c r="E94" s="236">
        <v>60</v>
      </c>
      <c r="F94" s="237"/>
      <c r="G94" s="238">
        <f>ROUND(E94*F94,2)</f>
        <v>0</v>
      </c>
      <c r="H94" s="237"/>
      <c r="I94" s="238">
        <f>ROUND(E94*H94,2)</f>
        <v>0</v>
      </c>
      <c r="J94" s="237"/>
      <c r="K94" s="238">
        <f>ROUND(E94*J94,2)</f>
        <v>0</v>
      </c>
      <c r="L94" s="238">
        <v>21</v>
      </c>
      <c r="M94" s="238">
        <f>G94*(1+L94/100)</f>
        <v>0</v>
      </c>
      <c r="N94" s="236">
        <v>0</v>
      </c>
      <c r="O94" s="236">
        <f>ROUND(E94*N94,2)</f>
        <v>0</v>
      </c>
      <c r="P94" s="236">
        <v>0</v>
      </c>
      <c r="Q94" s="236">
        <f>ROUND(E94*P94,2)</f>
        <v>0</v>
      </c>
      <c r="R94" s="238"/>
      <c r="S94" s="238" t="s">
        <v>466</v>
      </c>
      <c r="T94" s="239" t="s">
        <v>318</v>
      </c>
      <c r="U94" s="221">
        <v>0</v>
      </c>
      <c r="V94" s="221">
        <f>ROUND(E94*U94,2)</f>
        <v>0</v>
      </c>
      <c r="W94" s="221"/>
      <c r="X94" s="221" t="s">
        <v>182</v>
      </c>
      <c r="Y94" s="221" t="s">
        <v>183</v>
      </c>
      <c r="Z94" s="210"/>
      <c r="AA94" s="210"/>
      <c r="AB94" s="210"/>
      <c r="AC94" s="210"/>
      <c r="AD94" s="210"/>
      <c r="AE94" s="210"/>
      <c r="AF94" s="210"/>
      <c r="AG94" s="210" t="s">
        <v>940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5" t="s">
        <v>1021</v>
      </c>
      <c r="D95" s="249"/>
      <c r="E95" s="249"/>
      <c r="F95" s="249"/>
      <c r="G95" s="249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322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3">
        <v>81</v>
      </c>
      <c r="B96" s="234" t="s">
        <v>1022</v>
      </c>
      <c r="C96" s="252" t="s">
        <v>1023</v>
      </c>
      <c r="D96" s="235" t="s">
        <v>645</v>
      </c>
      <c r="E96" s="236">
        <v>1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21</v>
      </c>
      <c r="M96" s="238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8"/>
      <c r="S96" s="238" t="s">
        <v>466</v>
      </c>
      <c r="T96" s="239" t="s">
        <v>318</v>
      </c>
      <c r="U96" s="221">
        <v>0</v>
      </c>
      <c r="V96" s="221">
        <f>ROUND(E96*U96,2)</f>
        <v>0</v>
      </c>
      <c r="W96" s="221"/>
      <c r="X96" s="221" t="s">
        <v>474</v>
      </c>
      <c r="Y96" s="221" t="s">
        <v>183</v>
      </c>
      <c r="Z96" s="210"/>
      <c r="AA96" s="210"/>
      <c r="AB96" s="210"/>
      <c r="AC96" s="210"/>
      <c r="AD96" s="210"/>
      <c r="AE96" s="210"/>
      <c r="AF96" s="210"/>
      <c r="AG96" s="210" t="s">
        <v>632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55" t="s">
        <v>1024</v>
      </c>
      <c r="D97" s="249"/>
      <c r="E97" s="249"/>
      <c r="F97" s="249"/>
      <c r="G97" s="249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322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0">
        <v>82</v>
      </c>
      <c r="B98" s="241" t="s">
        <v>1025</v>
      </c>
      <c r="C98" s="251" t="s">
        <v>1026</v>
      </c>
      <c r="D98" s="242" t="s">
        <v>249</v>
      </c>
      <c r="E98" s="243">
        <v>70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21</v>
      </c>
      <c r="M98" s="245">
        <f>G98*(1+L98/100)</f>
        <v>0</v>
      </c>
      <c r="N98" s="243">
        <v>0</v>
      </c>
      <c r="O98" s="243">
        <f>ROUND(E98*N98,2)</f>
        <v>0</v>
      </c>
      <c r="P98" s="243">
        <v>0</v>
      </c>
      <c r="Q98" s="243">
        <f>ROUND(E98*P98,2)</f>
        <v>0</v>
      </c>
      <c r="R98" s="245"/>
      <c r="S98" s="245" t="s">
        <v>466</v>
      </c>
      <c r="T98" s="246" t="s">
        <v>318</v>
      </c>
      <c r="U98" s="221">
        <v>15.43</v>
      </c>
      <c r="V98" s="221">
        <f>ROUND(E98*U98,2)</f>
        <v>1080.0999999999999</v>
      </c>
      <c r="W98" s="221"/>
      <c r="X98" s="221" t="s">
        <v>182</v>
      </c>
      <c r="Y98" s="221" t="s">
        <v>183</v>
      </c>
      <c r="Z98" s="210"/>
      <c r="AA98" s="210"/>
      <c r="AB98" s="210"/>
      <c r="AC98" s="210"/>
      <c r="AD98" s="210"/>
      <c r="AE98" s="210"/>
      <c r="AF98" s="210"/>
      <c r="AG98" s="210" t="s">
        <v>940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3">
        <v>83</v>
      </c>
      <c r="B99" s="234" t="s">
        <v>1027</v>
      </c>
      <c r="C99" s="252" t="s">
        <v>1028</v>
      </c>
      <c r="D99" s="235" t="s">
        <v>249</v>
      </c>
      <c r="E99" s="236">
        <v>80</v>
      </c>
      <c r="F99" s="237"/>
      <c r="G99" s="238">
        <f>ROUND(E99*F99,2)</f>
        <v>0</v>
      </c>
      <c r="H99" s="237"/>
      <c r="I99" s="238">
        <f>ROUND(E99*H99,2)</f>
        <v>0</v>
      </c>
      <c r="J99" s="237"/>
      <c r="K99" s="238">
        <f>ROUND(E99*J99,2)</f>
        <v>0</v>
      </c>
      <c r="L99" s="238">
        <v>21</v>
      </c>
      <c r="M99" s="238">
        <f>G99*(1+L99/100)</f>
        <v>0</v>
      </c>
      <c r="N99" s="236">
        <v>0</v>
      </c>
      <c r="O99" s="236">
        <f>ROUND(E99*N99,2)</f>
        <v>0</v>
      </c>
      <c r="P99" s="236">
        <v>0</v>
      </c>
      <c r="Q99" s="236">
        <f>ROUND(E99*P99,2)</f>
        <v>0</v>
      </c>
      <c r="R99" s="238"/>
      <c r="S99" s="238" t="s">
        <v>466</v>
      </c>
      <c r="T99" s="239" t="s">
        <v>318</v>
      </c>
      <c r="U99" s="221">
        <v>0</v>
      </c>
      <c r="V99" s="221">
        <f>ROUND(E99*U99,2)</f>
        <v>0</v>
      </c>
      <c r="W99" s="221"/>
      <c r="X99" s="221" t="s">
        <v>182</v>
      </c>
      <c r="Y99" s="221" t="s">
        <v>183</v>
      </c>
      <c r="Z99" s="210"/>
      <c r="AA99" s="210"/>
      <c r="AB99" s="210"/>
      <c r="AC99" s="210"/>
      <c r="AD99" s="210"/>
      <c r="AE99" s="210"/>
      <c r="AF99" s="210"/>
      <c r="AG99" s="210" t="s">
        <v>940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55" t="s">
        <v>1029</v>
      </c>
      <c r="D100" s="249"/>
      <c r="E100" s="249"/>
      <c r="F100" s="249"/>
      <c r="G100" s="249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322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0">
        <v>84</v>
      </c>
      <c r="B101" s="241" t="s">
        <v>1030</v>
      </c>
      <c r="C101" s="251" t="s">
        <v>1031</v>
      </c>
      <c r="D101" s="242" t="s">
        <v>249</v>
      </c>
      <c r="E101" s="243">
        <v>80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21</v>
      </c>
      <c r="M101" s="245">
        <f>G101*(1+L101/100)</f>
        <v>0</v>
      </c>
      <c r="N101" s="243">
        <v>0</v>
      </c>
      <c r="O101" s="243">
        <f>ROUND(E101*N101,2)</f>
        <v>0</v>
      </c>
      <c r="P101" s="243">
        <v>0</v>
      </c>
      <c r="Q101" s="243">
        <f>ROUND(E101*P101,2)</f>
        <v>0</v>
      </c>
      <c r="R101" s="245"/>
      <c r="S101" s="245" t="s">
        <v>466</v>
      </c>
      <c r="T101" s="246" t="s">
        <v>318</v>
      </c>
      <c r="U101" s="221">
        <v>0</v>
      </c>
      <c r="V101" s="221">
        <f>ROUND(E101*U101,2)</f>
        <v>0</v>
      </c>
      <c r="W101" s="221"/>
      <c r="X101" s="221" t="s">
        <v>182</v>
      </c>
      <c r="Y101" s="221" t="s">
        <v>183</v>
      </c>
      <c r="Z101" s="210"/>
      <c r="AA101" s="210"/>
      <c r="AB101" s="210"/>
      <c r="AC101" s="210"/>
      <c r="AD101" s="210"/>
      <c r="AE101" s="210"/>
      <c r="AF101" s="210"/>
      <c r="AG101" s="210" t="s">
        <v>940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3">
        <v>85</v>
      </c>
      <c r="B102" s="234" t="s">
        <v>1032</v>
      </c>
      <c r="C102" s="252" t="s">
        <v>1033</v>
      </c>
      <c r="D102" s="235" t="s">
        <v>179</v>
      </c>
      <c r="E102" s="236">
        <v>23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21</v>
      </c>
      <c r="M102" s="238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8"/>
      <c r="S102" s="238" t="s">
        <v>466</v>
      </c>
      <c r="T102" s="239" t="s">
        <v>318</v>
      </c>
      <c r="U102" s="221">
        <v>0</v>
      </c>
      <c r="V102" s="221">
        <f>ROUND(E102*U102,2)</f>
        <v>0</v>
      </c>
      <c r="W102" s="221"/>
      <c r="X102" s="221" t="s">
        <v>182</v>
      </c>
      <c r="Y102" s="221" t="s">
        <v>183</v>
      </c>
      <c r="Z102" s="210"/>
      <c r="AA102" s="210"/>
      <c r="AB102" s="210"/>
      <c r="AC102" s="210"/>
      <c r="AD102" s="210"/>
      <c r="AE102" s="210"/>
      <c r="AF102" s="210"/>
      <c r="AG102" s="210" t="s">
        <v>940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55" t="s">
        <v>1034</v>
      </c>
      <c r="D103" s="249"/>
      <c r="E103" s="249"/>
      <c r="F103" s="249"/>
      <c r="G103" s="249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322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0">
        <v>86</v>
      </c>
      <c r="B104" s="241" t="s">
        <v>1035</v>
      </c>
      <c r="C104" s="251" t="s">
        <v>1036</v>
      </c>
      <c r="D104" s="242" t="s">
        <v>179</v>
      </c>
      <c r="E104" s="243">
        <v>20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21</v>
      </c>
      <c r="M104" s="245">
        <f>G104*(1+L104/100)</f>
        <v>0</v>
      </c>
      <c r="N104" s="243">
        <v>0</v>
      </c>
      <c r="O104" s="243">
        <f>ROUND(E104*N104,2)</f>
        <v>0</v>
      </c>
      <c r="P104" s="243">
        <v>0</v>
      </c>
      <c r="Q104" s="243">
        <f>ROUND(E104*P104,2)</f>
        <v>0</v>
      </c>
      <c r="R104" s="245"/>
      <c r="S104" s="245" t="s">
        <v>466</v>
      </c>
      <c r="T104" s="246" t="s">
        <v>318</v>
      </c>
      <c r="U104" s="221">
        <v>0</v>
      </c>
      <c r="V104" s="221">
        <f>ROUND(E104*U104,2)</f>
        <v>0</v>
      </c>
      <c r="W104" s="221"/>
      <c r="X104" s="221" t="s">
        <v>182</v>
      </c>
      <c r="Y104" s="221" t="s">
        <v>183</v>
      </c>
      <c r="Z104" s="210"/>
      <c r="AA104" s="210"/>
      <c r="AB104" s="210"/>
      <c r="AC104" s="210"/>
      <c r="AD104" s="210"/>
      <c r="AE104" s="210"/>
      <c r="AF104" s="210"/>
      <c r="AG104" s="210" t="s">
        <v>940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0">
        <v>87</v>
      </c>
      <c r="B105" s="241" t="s">
        <v>1037</v>
      </c>
      <c r="C105" s="251" t="s">
        <v>1038</v>
      </c>
      <c r="D105" s="242" t="s">
        <v>179</v>
      </c>
      <c r="E105" s="243">
        <v>8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21</v>
      </c>
      <c r="M105" s="245">
        <f>G105*(1+L105/100)</f>
        <v>0</v>
      </c>
      <c r="N105" s="243">
        <v>0</v>
      </c>
      <c r="O105" s="243">
        <f>ROUND(E105*N105,2)</f>
        <v>0</v>
      </c>
      <c r="P105" s="243">
        <v>0</v>
      </c>
      <c r="Q105" s="243">
        <f>ROUND(E105*P105,2)</f>
        <v>0</v>
      </c>
      <c r="R105" s="245"/>
      <c r="S105" s="245" t="s">
        <v>466</v>
      </c>
      <c r="T105" s="246" t="s">
        <v>318</v>
      </c>
      <c r="U105" s="221">
        <v>0</v>
      </c>
      <c r="V105" s="221">
        <f>ROUND(E105*U105,2)</f>
        <v>0</v>
      </c>
      <c r="W105" s="221"/>
      <c r="X105" s="221" t="s">
        <v>182</v>
      </c>
      <c r="Y105" s="221" t="s">
        <v>183</v>
      </c>
      <c r="Z105" s="210"/>
      <c r="AA105" s="210"/>
      <c r="AB105" s="210"/>
      <c r="AC105" s="210"/>
      <c r="AD105" s="210"/>
      <c r="AE105" s="210"/>
      <c r="AF105" s="210"/>
      <c r="AG105" s="210" t="s">
        <v>940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0">
        <v>88</v>
      </c>
      <c r="B106" s="241" t="s">
        <v>1039</v>
      </c>
      <c r="C106" s="251" t="s">
        <v>1040</v>
      </c>
      <c r="D106" s="242" t="s">
        <v>645</v>
      </c>
      <c r="E106" s="243">
        <v>2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21</v>
      </c>
      <c r="M106" s="245">
        <f>G106*(1+L106/100)</f>
        <v>0</v>
      </c>
      <c r="N106" s="243">
        <v>0</v>
      </c>
      <c r="O106" s="243">
        <f>ROUND(E106*N106,2)</f>
        <v>0</v>
      </c>
      <c r="P106" s="243">
        <v>0</v>
      </c>
      <c r="Q106" s="243">
        <f>ROUND(E106*P106,2)</f>
        <v>0</v>
      </c>
      <c r="R106" s="245"/>
      <c r="S106" s="245" t="s">
        <v>466</v>
      </c>
      <c r="T106" s="246" t="s">
        <v>318</v>
      </c>
      <c r="U106" s="221">
        <v>0</v>
      </c>
      <c r="V106" s="221">
        <f>ROUND(E106*U106,2)</f>
        <v>0</v>
      </c>
      <c r="W106" s="221"/>
      <c r="X106" s="221" t="s">
        <v>182</v>
      </c>
      <c r="Y106" s="221" t="s">
        <v>183</v>
      </c>
      <c r="Z106" s="210"/>
      <c r="AA106" s="210"/>
      <c r="AB106" s="210"/>
      <c r="AC106" s="210"/>
      <c r="AD106" s="210"/>
      <c r="AE106" s="210"/>
      <c r="AF106" s="210"/>
      <c r="AG106" s="210" t="s">
        <v>940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40">
        <v>89</v>
      </c>
      <c r="B107" s="241" t="s">
        <v>1041</v>
      </c>
      <c r="C107" s="251" t="s">
        <v>1042</v>
      </c>
      <c r="D107" s="242" t="s">
        <v>645</v>
      </c>
      <c r="E107" s="243">
        <v>1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21</v>
      </c>
      <c r="M107" s="245">
        <f>G107*(1+L107/100)</f>
        <v>0</v>
      </c>
      <c r="N107" s="243">
        <v>0</v>
      </c>
      <c r="O107" s="243">
        <f>ROUND(E107*N107,2)</f>
        <v>0</v>
      </c>
      <c r="P107" s="243">
        <v>0</v>
      </c>
      <c r="Q107" s="243">
        <f>ROUND(E107*P107,2)</f>
        <v>0</v>
      </c>
      <c r="R107" s="245"/>
      <c r="S107" s="245" t="s">
        <v>466</v>
      </c>
      <c r="T107" s="246" t="s">
        <v>318</v>
      </c>
      <c r="U107" s="221">
        <v>0</v>
      </c>
      <c r="V107" s="221">
        <f>ROUND(E107*U107,2)</f>
        <v>0</v>
      </c>
      <c r="W107" s="221"/>
      <c r="X107" s="221" t="s">
        <v>182</v>
      </c>
      <c r="Y107" s="221" t="s">
        <v>183</v>
      </c>
      <c r="Z107" s="210"/>
      <c r="AA107" s="210"/>
      <c r="AB107" s="210"/>
      <c r="AC107" s="210"/>
      <c r="AD107" s="210"/>
      <c r="AE107" s="210"/>
      <c r="AF107" s="210"/>
      <c r="AG107" s="210" t="s">
        <v>940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0">
        <v>90</v>
      </c>
      <c r="B108" s="241" t="s">
        <v>1043</v>
      </c>
      <c r="C108" s="251" t="s">
        <v>1044</v>
      </c>
      <c r="D108" s="242" t="s">
        <v>679</v>
      </c>
      <c r="E108" s="243">
        <v>4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21</v>
      </c>
      <c r="M108" s="245">
        <f>G108*(1+L108/100)</f>
        <v>0</v>
      </c>
      <c r="N108" s="243">
        <v>0</v>
      </c>
      <c r="O108" s="243">
        <f>ROUND(E108*N108,2)</f>
        <v>0</v>
      </c>
      <c r="P108" s="243">
        <v>0</v>
      </c>
      <c r="Q108" s="243">
        <f>ROUND(E108*P108,2)</f>
        <v>0</v>
      </c>
      <c r="R108" s="245"/>
      <c r="S108" s="245" t="s">
        <v>466</v>
      </c>
      <c r="T108" s="246" t="s">
        <v>318</v>
      </c>
      <c r="U108" s="221">
        <v>0</v>
      </c>
      <c r="V108" s="221">
        <f>ROUND(E108*U108,2)</f>
        <v>0</v>
      </c>
      <c r="W108" s="221"/>
      <c r="X108" s="221" t="s">
        <v>182</v>
      </c>
      <c r="Y108" s="221" t="s">
        <v>183</v>
      </c>
      <c r="Z108" s="210"/>
      <c r="AA108" s="210"/>
      <c r="AB108" s="210"/>
      <c r="AC108" s="210"/>
      <c r="AD108" s="210"/>
      <c r="AE108" s="210"/>
      <c r="AF108" s="210"/>
      <c r="AG108" s="210" t="s">
        <v>940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0">
        <v>91</v>
      </c>
      <c r="B109" s="241" t="s">
        <v>1045</v>
      </c>
      <c r="C109" s="251" t="s">
        <v>1046</v>
      </c>
      <c r="D109" s="242" t="s">
        <v>679</v>
      </c>
      <c r="E109" s="243">
        <v>1</v>
      </c>
      <c r="F109" s="244"/>
      <c r="G109" s="245">
        <f>ROUND(E109*F109,2)</f>
        <v>0</v>
      </c>
      <c r="H109" s="244"/>
      <c r="I109" s="245">
        <f>ROUND(E109*H109,2)</f>
        <v>0</v>
      </c>
      <c r="J109" s="244"/>
      <c r="K109" s="245">
        <f>ROUND(E109*J109,2)</f>
        <v>0</v>
      </c>
      <c r="L109" s="245">
        <v>21</v>
      </c>
      <c r="M109" s="245">
        <f>G109*(1+L109/100)</f>
        <v>0</v>
      </c>
      <c r="N109" s="243">
        <v>0</v>
      </c>
      <c r="O109" s="243">
        <f>ROUND(E109*N109,2)</f>
        <v>0</v>
      </c>
      <c r="P109" s="243">
        <v>0</v>
      </c>
      <c r="Q109" s="243">
        <f>ROUND(E109*P109,2)</f>
        <v>0</v>
      </c>
      <c r="R109" s="245"/>
      <c r="S109" s="245" t="s">
        <v>466</v>
      </c>
      <c r="T109" s="246" t="s">
        <v>318</v>
      </c>
      <c r="U109" s="221">
        <v>0</v>
      </c>
      <c r="V109" s="221">
        <f>ROUND(E109*U109,2)</f>
        <v>0</v>
      </c>
      <c r="W109" s="221"/>
      <c r="X109" s="221" t="s">
        <v>182</v>
      </c>
      <c r="Y109" s="221" t="s">
        <v>183</v>
      </c>
      <c r="Z109" s="210"/>
      <c r="AA109" s="210"/>
      <c r="AB109" s="210"/>
      <c r="AC109" s="210"/>
      <c r="AD109" s="210"/>
      <c r="AE109" s="210"/>
      <c r="AF109" s="210"/>
      <c r="AG109" s="210" t="s">
        <v>940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0">
        <v>92</v>
      </c>
      <c r="B110" s="241" t="s">
        <v>1047</v>
      </c>
      <c r="C110" s="251" t="s">
        <v>1048</v>
      </c>
      <c r="D110" s="242" t="s">
        <v>679</v>
      </c>
      <c r="E110" s="243">
        <v>5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21</v>
      </c>
      <c r="M110" s="245">
        <f>G110*(1+L110/100)</f>
        <v>0</v>
      </c>
      <c r="N110" s="243">
        <v>0</v>
      </c>
      <c r="O110" s="243">
        <f>ROUND(E110*N110,2)</f>
        <v>0</v>
      </c>
      <c r="P110" s="243">
        <v>0</v>
      </c>
      <c r="Q110" s="243">
        <f>ROUND(E110*P110,2)</f>
        <v>0</v>
      </c>
      <c r="R110" s="245"/>
      <c r="S110" s="245" t="s">
        <v>466</v>
      </c>
      <c r="T110" s="246" t="s">
        <v>318</v>
      </c>
      <c r="U110" s="221">
        <v>0</v>
      </c>
      <c r="V110" s="221">
        <f>ROUND(E110*U110,2)</f>
        <v>0</v>
      </c>
      <c r="W110" s="221"/>
      <c r="X110" s="221" t="s">
        <v>182</v>
      </c>
      <c r="Y110" s="221" t="s">
        <v>183</v>
      </c>
      <c r="Z110" s="210"/>
      <c r="AA110" s="210"/>
      <c r="AB110" s="210"/>
      <c r="AC110" s="210"/>
      <c r="AD110" s="210"/>
      <c r="AE110" s="210"/>
      <c r="AF110" s="210"/>
      <c r="AG110" s="210" t="s">
        <v>940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40">
        <v>93</v>
      </c>
      <c r="B111" s="241" t="s">
        <v>1049</v>
      </c>
      <c r="C111" s="251" t="s">
        <v>1050</v>
      </c>
      <c r="D111" s="242" t="s">
        <v>226</v>
      </c>
      <c r="E111" s="243">
        <v>1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21</v>
      </c>
      <c r="M111" s="245">
        <f>G111*(1+L111/100)</f>
        <v>0</v>
      </c>
      <c r="N111" s="243">
        <v>0</v>
      </c>
      <c r="O111" s="243">
        <f>ROUND(E111*N111,2)</f>
        <v>0</v>
      </c>
      <c r="P111" s="243">
        <v>0</v>
      </c>
      <c r="Q111" s="243">
        <f>ROUND(E111*P111,2)</f>
        <v>0</v>
      </c>
      <c r="R111" s="245"/>
      <c r="S111" s="245" t="s">
        <v>466</v>
      </c>
      <c r="T111" s="246" t="s">
        <v>318</v>
      </c>
      <c r="U111" s="221">
        <v>0</v>
      </c>
      <c r="V111" s="221">
        <f>ROUND(E111*U111,2)</f>
        <v>0</v>
      </c>
      <c r="W111" s="221"/>
      <c r="X111" s="221" t="s">
        <v>182</v>
      </c>
      <c r="Y111" s="221" t="s">
        <v>183</v>
      </c>
      <c r="Z111" s="210"/>
      <c r="AA111" s="210"/>
      <c r="AB111" s="210"/>
      <c r="AC111" s="210"/>
      <c r="AD111" s="210"/>
      <c r="AE111" s="210"/>
      <c r="AF111" s="210"/>
      <c r="AG111" s="210" t="s">
        <v>940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26" t="s">
        <v>175</v>
      </c>
      <c r="B112" s="227" t="s">
        <v>141</v>
      </c>
      <c r="C112" s="250" t="s">
        <v>142</v>
      </c>
      <c r="D112" s="228"/>
      <c r="E112" s="229"/>
      <c r="F112" s="230"/>
      <c r="G112" s="230">
        <f>SUMIF(AG113:AG119,"&lt;&gt;NOR",G113:G119)</f>
        <v>0</v>
      </c>
      <c r="H112" s="230"/>
      <c r="I112" s="230">
        <f>SUM(I113:I119)</f>
        <v>0</v>
      </c>
      <c r="J112" s="230"/>
      <c r="K112" s="230">
        <f>SUM(K113:K119)</f>
        <v>0</v>
      </c>
      <c r="L112" s="230"/>
      <c r="M112" s="230">
        <f>SUM(M113:M119)</f>
        <v>0</v>
      </c>
      <c r="N112" s="229"/>
      <c r="O112" s="229">
        <f>SUM(O113:O119)</f>
        <v>0</v>
      </c>
      <c r="P112" s="229"/>
      <c r="Q112" s="229">
        <f>SUM(Q113:Q119)</f>
        <v>0</v>
      </c>
      <c r="R112" s="230"/>
      <c r="S112" s="230"/>
      <c r="T112" s="231"/>
      <c r="U112" s="225"/>
      <c r="V112" s="225">
        <f>SUM(V113:V119)</f>
        <v>0</v>
      </c>
      <c r="W112" s="225"/>
      <c r="X112" s="225"/>
      <c r="Y112" s="225"/>
      <c r="AG112" t="s">
        <v>176</v>
      </c>
    </row>
    <row r="113" spans="1:60" outlineLevel="1" x14ac:dyDescent="0.2">
      <c r="A113" s="240">
        <v>94</v>
      </c>
      <c r="B113" s="241" t="s">
        <v>1051</v>
      </c>
      <c r="C113" s="251" t="s">
        <v>1052</v>
      </c>
      <c r="D113" s="242" t="s">
        <v>0</v>
      </c>
      <c r="E113" s="243">
        <v>7817.75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21</v>
      </c>
      <c r="M113" s="245">
        <f>G113*(1+L113/100)</f>
        <v>0</v>
      </c>
      <c r="N113" s="243">
        <v>0</v>
      </c>
      <c r="O113" s="243">
        <f>ROUND(E113*N113,2)</f>
        <v>0</v>
      </c>
      <c r="P113" s="243">
        <v>0</v>
      </c>
      <c r="Q113" s="243">
        <f>ROUND(E113*P113,2)</f>
        <v>0</v>
      </c>
      <c r="R113" s="245"/>
      <c r="S113" s="245" t="s">
        <v>466</v>
      </c>
      <c r="T113" s="246" t="s">
        <v>318</v>
      </c>
      <c r="U113" s="221">
        <v>0</v>
      </c>
      <c r="V113" s="221">
        <f>ROUND(E113*U113,2)</f>
        <v>0</v>
      </c>
      <c r="W113" s="221"/>
      <c r="X113" s="221" t="s">
        <v>182</v>
      </c>
      <c r="Y113" s="221" t="s">
        <v>183</v>
      </c>
      <c r="Z113" s="210"/>
      <c r="AA113" s="210"/>
      <c r="AB113" s="210"/>
      <c r="AC113" s="210"/>
      <c r="AD113" s="210"/>
      <c r="AE113" s="210"/>
      <c r="AF113" s="210"/>
      <c r="AG113" s="210" t="s">
        <v>184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0">
        <v>95</v>
      </c>
      <c r="B114" s="241" t="s">
        <v>1053</v>
      </c>
      <c r="C114" s="251" t="s">
        <v>1054</v>
      </c>
      <c r="D114" s="242" t="s">
        <v>226</v>
      </c>
      <c r="E114" s="243">
        <v>1</v>
      </c>
      <c r="F114" s="244"/>
      <c r="G114" s="245">
        <f>ROUND(E114*F114,2)</f>
        <v>0</v>
      </c>
      <c r="H114" s="244"/>
      <c r="I114" s="245">
        <f>ROUND(E114*H114,2)</f>
        <v>0</v>
      </c>
      <c r="J114" s="244"/>
      <c r="K114" s="245">
        <f>ROUND(E114*J114,2)</f>
        <v>0</v>
      </c>
      <c r="L114" s="245">
        <v>21</v>
      </c>
      <c r="M114" s="245">
        <f>G114*(1+L114/100)</f>
        <v>0</v>
      </c>
      <c r="N114" s="243">
        <v>0</v>
      </c>
      <c r="O114" s="243">
        <f>ROUND(E114*N114,2)</f>
        <v>0</v>
      </c>
      <c r="P114" s="243">
        <v>0</v>
      </c>
      <c r="Q114" s="243">
        <f>ROUND(E114*P114,2)</f>
        <v>0</v>
      </c>
      <c r="R114" s="245"/>
      <c r="S114" s="245" t="s">
        <v>466</v>
      </c>
      <c r="T114" s="246" t="s">
        <v>318</v>
      </c>
      <c r="U114" s="221">
        <v>0</v>
      </c>
      <c r="V114" s="221">
        <f>ROUND(E114*U114,2)</f>
        <v>0</v>
      </c>
      <c r="W114" s="221"/>
      <c r="X114" s="221" t="s">
        <v>182</v>
      </c>
      <c r="Y114" s="221" t="s">
        <v>183</v>
      </c>
      <c r="Z114" s="210"/>
      <c r="AA114" s="210"/>
      <c r="AB114" s="210"/>
      <c r="AC114" s="210"/>
      <c r="AD114" s="210"/>
      <c r="AE114" s="210"/>
      <c r="AF114" s="210"/>
      <c r="AG114" s="210" t="s">
        <v>184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0">
        <v>96</v>
      </c>
      <c r="B115" s="241" t="s">
        <v>1055</v>
      </c>
      <c r="C115" s="251" t="s">
        <v>1056</v>
      </c>
      <c r="D115" s="242" t="s">
        <v>0</v>
      </c>
      <c r="E115" s="243">
        <v>3351.62</v>
      </c>
      <c r="F115" s="244"/>
      <c r="G115" s="245">
        <f>ROUND(E115*F115,2)</f>
        <v>0</v>
      </c>
      <c r="H115" s="244"/>
      <c r="I115" s="245">
        <f>ROUND(E115*H115,2)</f>
        <v>0</v>
      </c>
      <c r="J115" s="244"/>
      <c r="K115" s="245">
        <f>ROUND(E115*J115,2)</f>
        <v>0</v>
      </c>
      <c r="L115" s="245">
        <v>21</v>
      </c>
      <c r="M115" s="245">
        <f>G115*(1+L115/100)</f>
        <v>0</v>
      </c>
      <c r="N115" s="243">
        <v>0</v>
      </c>
      <c r="O115" s="243">
        <f>ROUND(E115*N115,2)</f>
        <v>0</v>
      </c>
      <c r="P115" s="243">
        <v>0</v>
      </c>
      <c r="Q115" s="243">
        <f>ROUND(E115*P115,2)</f>
        <v>0</v>
      </c>
      <c r="R115" s="245"/>
      <c r="S115" s="245" t="s">
        <v>466</v>
      </c>
      <c r="T115" s="246" t="s">
        <v>318</v>
      </c>
      <c r="U115" s="221">
        <v>0</v>
      </c>
      <c r="V115" s="221">
        <f>ROUND(E115*U115,2)</f>
        <v>0</v>
      </c>
      <c r="W115" s="221"/>
      <c r="X115" s="221" t="s">
        <v>182</v>
      </c>
      <c r="Y115" s="221" t="s">
        <v>183</v>
      </c>
      <c r="Z115" s="210"/>
      <c r="AA115" s="210"/>
      <c r="AB115" s="210"/>
      <c r="AC115" s="210"/>
      <c r="AD115" s="210"/>
      <c r="AE115" s="210"/>
      <c r="AF115" s="210"/>
      <c r="AG115" s="210" t="s">
        <v>184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0">
        <v>97</v>
      </c>
      <c r="B116" s="241" t="s">
        <v>1057</v>
      </c>
      <c r="C116" s="251" t="s">
        <v>1058</v>
      </c>
      <c r="D116" s="242" t="s">
        <v>0</v>
      </c>
      <c r="E116" s="243">
        <v>3351.62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21</v>
      </c>
      <c r="M116" s="245">
        <f>G116*(1+L116/100)</f>
        <v>0</v>
      </c>
      <c r="N116" s="243">
        <v>0</v>
      </c>
      <c r="O116" s="243">
        <f>ROUND(E116*N116,2)</f>
        <v>0</v>
      </c>
      <c r="P116" s="243">
        <v>0</v>
      </c>
      <c r="Q116" s="243">
        <f>ROUND(E116*P116,2)</f>
        <v>0</v>
      </c>
      <c r="R116" s="245"/>
      <c r="S116" s="245" t="s">
        <v>466</v>
      </c>
      <c r="T116" s="246" t="s">
        <v>318</v>
      </c>
      <c r="U116" s="221">
        <v>0</v>
      </c>
      <c r="V116" s="221">
        <f>ROUND(E116*U116,2)</f>
        <v>0</v>
      </c>
      <c r="W116" s="221"/>
      <c r="X116" s="221" t="s">
        <v>182</v>
      </c>
      <c r="Y116" s="221" t="s">
        <v>183</v>
      </c>
      <c r="Z116" s="210"/>
      <c r="AA116" s="210"/>
      <c r="AB116" s="210"/>
      <c r="AC116" s="210"/>
      <c r="AD116" s="210"/>
      <c r="AE116" s="210"/>
      <c r="AF116" s="210"/>
      <c r="AG116" s="210" t="s">
        <v>184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0">
        <v>98</v>
      </c>
      <c r="B117" s="241" t="s">
        <v>1059</v>
      </c>
      <c r="C117" s="251" t="s">
        <v>1060</v>
      </c>
      <c r="D117" s="242" t="s">
        <v>0</v>
      </c>
      <c r="E117" s="243">
        <v>3262.53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21</v>
      </c>
      <c r="M117" s="245">
        <f>G117*(1+L117/100)</f>
        <v>0</v>
      </c>
      <c r="N117" s="243">
        <v>0</v>
      </c>
      <c r="O117" s="243">
        <f>ROUND(E117*N117,2)</f>
        <v>0</v>
      </c>
      <c r="P117" s="243">
        <v>0</v>
      </c>
      <c r="Q117" s="243">
        <f>ROUND(E117*P117,2)</f>
        <v>0</v>
      </c>
      <c r="R117" s="245"/>
      <c r="S117" s="245" t="s">
        <v>466</v>
      </c>
      <c r="T117" s="246" t="s">
        <v>318</v>
      </c>
      <c r="U117" s="221">
        <v>0</v>
      </c>
      <c r="V117" s="221">
        <f>ROUND(E117*U117,2)</f>
        <v>0</v>
      </c>
      <c r="W117" s="221"/>
      <c r="X117" s="221" t="s">
        <v>182</v>
      </c>
      <c r="Y117" s="221" t="s">
        <v>183</v>
      </c>
      <c r="Z117" s="210"/>
      <c r="AA117" s="210"/>
      <c r="AB117" s="210"/>
      <c r="AC117" s="210"/>
      <c r="AD117" s="210"/>
      <c r="AE117" s="210"/>
      <c r="AF117" s="210"/>
      <c r="AG117" s="210" t="s">
        <v>184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0">
        <v>99</v>
      </c>
      <c r="B118" s="241" t="s">
        <v>1061</v>
      </c>
      <c r="C118" s="251" t="s">
        <v>1062</v>
      </c>
      <c r="D118" s="242" t="s">
        <v>0</v>
      </c>
      <c r="E118" s="243">
        <v>1590.93</v>
      </c>
      <c r="F118" s="244"/>
      <c r="G118" s="245">
        <f>ROUND(E118*F118,2)</f>
        <v>0</v>
      </c>
      <c r="H118" s="244"/>
      <c r="I118" s="245">
        <f>ROUND(E118*H118,2)</f>
        <v>0</v>
      </c>
      <c r="J118" s="244"/>
      <c r="K118" s="245">
        <f>ROUND(E118*J118,2)</f>
        <v>0</v>
      </c>
      <c r="L118" s="245">
        <v>21</v>
      </c>
      <c r="M118" s="245">
        <f>G118*(1+L118/100)</f>
        <v>0</v>
      </c>
      <c r="N118" s="243">
        <v>0</v>
      </c>
      <c r="O118" s="243">
        <f>ROUND(E118*N118,2)</f>
        <v>0</v>
      </c>
      <c r="P118" s="243">
        <v>0</v>
      </c>
      <c r="Q118" s="243">
        <f>ROUND(E118*P118,2)</f>
        <v>0</v>
      </c>
      <c r="R118" s="245"/>
      <c r="S118" s="245" t="s">
        <v>466</v>
      </c>
      <c r="T118" s="246" t="s">
        <v>318</v>
      </c>
      <c r="U118" s="221">
        <v>0</v>
      </c>
      <c r="V118" s="221">
        <f>ROUND(E118*U118,2)</f>
        <v>0</v>
      </c>
      <c r="W118" s="221"/>
      <c r="X118" s="221" t="s">
        <v>182</v>
      </c>
      <c r="Y118" s="221" t="s">
        <v>183</v>
      </c>
      <c r="Z118" s="210"/>
      <c r="AA118" s="210"/>
      <c r="AB118" s="210"/>
      <c r="AC118" s="210"/>
      <c r="AD118" s="210"/>
      <c r="AE118" s="210"/>
      <c r="AF118" s="210"/>
      <c r="AG118" s="210" t="s">
        <v>184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3">
        <v>100</v>
      </c>
      <c r="B119" s="234" t="s">
        <v>1063</v>
      </c>
      <c r="C119" s="252" t="s">
        <v>1064</v>
      </c>
      <c r="D119" s="235" t="s">
        <v>0</v>
      </c>
      <c r="E119" s="236">
        <v>1590.93</v>
      </c>
      <c r="F119" s="237"/>
      <c r="G119" s="238">
        <f>ROUND(E119*F119,2)</f>
        <v>0</v>
      </c>
      <c r="H119" s="237"/>
      <c r="I119" s="238">
        <f>ROUND(E119*H119,2)</f>
        <v>0</v>
      </c>
      <c r="J119" s="237"/>
      <c r="K119" s="238">
        <f>ROUND(E119*J119,2)</f>
        <v>0</v>
      </c>
      <c r="L119" s="238">
        <v>21</v>
      </c>
      <c r="M119" s="238">
        <f>G119*(1+L119/100)</f>
        <v>0</v>
      </c>
      <c r="N119" s="236">
        <v>0</v>
      </c>
      <c r="O119" s="236">
        <f>ROUND(E119*N119,2)</f>
        <v>0</v>
      </c>
      <c r="P119" s="236">
        <v>0</v>
      </c>
      <c r="Q119" s="236">
        <f>ROUND(E119*P119,2)</f>
        <v>0</v>
      </c>
      <c r="R119" s="238"/>
      <c r="S119" s="238" t="s">
        <v>466</v>
      </c>
      <c r="T119" s="239" t="s">
        <v>318</v>
      </c>
      <c r="U119" s="221">
        <v>0</v>
      </c>
      <c r="V119" s="221">
        <f>ROUND(E119*U119,2)</f>
        <v>0</v>
      </c>
      <c r="W119" s="221"/>
      <c r="X119" s="221" t="s">
        <v>182</v>
      </c>
      <c r="Y119" s="221" t="s">
        <v>183</v>
      </c>
      <c r="Z119" s="210"/>
      <c r="AA119" s="210"/>
      <c r="AB119" s="210"/>
      <c r="AC119" s="210"/>
      <c r="AD119" s="210"/>
      <c r="AE119" s="210"/>
      <c r="AF119" s="210"/>
      <c r="AG119" s="210" t="s">
        <v>184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3"/>
      <c r="B120" s="4"/>
      <c r="C120" s="256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15</v>
      </c>
      <c r="AF120">
        <v>21</v>
      </c>
      <c r="AG120" t="s">
        <v>161</v>
      </c>
    </row>
    <row r="121" spans="1:60" x14ac:dyDescent="0.2">
      <c r="A121" s="213"/>
      <c r="B121" s="214" t="s">
        <v>29</v>
      </c>
      <c r="C121" s="257"/>
      <c r="D121" s="215"/>
      <c r="E121" s="216"/>
      <c r="F121" s="216"/>
      <c r="G121" s="232">
        <f>G8+G12+G24+G34+G38+G112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323</v>
      </c>
    </row>
    <row r="122" spans="1:60" x14ac:dyDescent="0.2">
      <c r="C122" s="258"/>
      <c r="D122" s="10"/>
      <c r="AG122" t="s">
        <v>324</v>
      </c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A14" sheet="1" formatRows="0"/>
  <mergeCells count="10">
    <mergeCell ref="C95:G95"/>
    <mergeCell ref="C97:G97"/>
    <mergeCell ref="C100:G100"/>
    <mergeCell ref="C103:G103"/>
    <mergeCell ref="A1:G1"/>
    <mergeCell ref="C2:G2"/>
    <mergeCell ref="C3:G3"/>
    <mergeCell ref="C4:G4"/>
    <mergeCell ref="C90:G90"/>
    <mergeCell ref="C93:G9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148</v>
      </c>
      <c r="B1" s="195"/>
      <c r="C1" s="195"/>
      <c r="D1" s="195"/>
      <c r="E1" s="195"/>
      <c r="F1" s="195"/>
      <c r="G1" s="195"/>
      <c r="AG1" t="s">
        <v>149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150</v>
      </c>
    </row>
    <row r="3" spans="1:60" ht="24.95" customHeight="1" x14ac:dyDescent="0.2">
      <c r="A3" s="196" t="s">
        <v>8</v>
      </c>
      <c r="B3" s="49" t="s">
        <v>48</v>
      </c>
      <c r="C3" s="199" t="s">
        <v>49</v>
      </c>
      <c r="D3" s="197"/>
      <c r="E3" s="197"/>
      <c r="F3" s="197"/>
      <c r="G3" s="198"/>
      <c r="AC3" s="174" t="s">
        <v>150</v>
      </c>
      <c r="AG3" t="s">
        <v>151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152</v>
      </c>
    </row>
    <row r="5" spans="1:60" x14ac:dyDescent="0.2">
      <c r="D5" s="10"/>
    </row>
    <row r="6" spans="1:60" ht="38.25" x14ac:dyDescent="0.2">
      <c r="A6" s="206" t="s">
        <v>153</v>
      </c>
      <c r="B6" s="208" t="s">
        <v>154</v>
      </c>
      <c r="C6" s="208" t="s">
        <v>155</v>
      </c>
      <c r="D6" s="207" t="s">
        <v>156</v>
      </c>
      <c r="E6" s="206" t="s">
        <v>157</v>
      </c>
      <c r="F6" s="205" t="s">
        <v>158</v>
      </c>
      <c r="G6" s="206" t="s">
        <v>29</v>
      </c>
      <c r="H6" s="209" t="s">
        <v>30</v>
      </c>
      <c r="I6" s="209" t="s">
        <v>159</v>
      </c>
      <c r="J6" s="209" t="s">
        <v>31</v>
      </c>
      <c r="K6" s="209" t="s">
        <v>160</v>
      </c>
      <c r="L6" s="209" t="s">
        <v>161</v>
      </c>
      <c r="M6" s="209" t="s">
        <v>162</v>
      </c>
      <c r="N6" s="209" t="s">
        <v>163</v>
      </c>
      <c r="O6" s="209" t="s">
        <v>164</v>
      </c>
      <c r="P6" s="209" t="s">
        <v>165</v>
      </c>
      <c r="Q6" s="209" t="s">
        <v>166</v>
      </c>
      <c r="R6" s="209" t="s">
        <v>167</v>
      </c>
      <c r="S6" s="209" t="s">
        <v>168</v>
      </c>
      <c r="T6" s="209" t="s">
        <v>169</v>
      </c>
      <c r="U6" s="209" t="s">
        <v>170</v>
      </c>
      <c r="V6" s="209" t="s">
        <v>171</v>
      </c>
      <c r="W6" s="209" t="s">
        <v>172</v>
      </c>
      <c r="X6" s="209" t="s">
        <v>173</v>
      </c>
      <c r="Y6" s="209" t="s">
        <v>174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6" t="s">
        <v>175</v>
      </c>
      <c r="B8" s="227" t="s">
        <v>139</v>
      </c>
      <c r="C8" s="250" t="s">
        <v>140</v>
      </c>
      <c r="D8" s="228"/>
      <c r="E8" s="229"/>
      <c r="F8" s="230"/>
      <c r="G8" s="230">
        <f>SUMIF(AG9:AG20,"&lt;&gt;NOR",G9:G20)</f>
        <v>0</v>
      </c>
      <c r="H8" s="230"/>
      <c r="I8" s="230">
        <f>SUM(I9:I20)</f>
        <v>0</v>
      </c>
      <c r="J8" s="230"/>
      <c r="K8" s="230">
        <f>SUM(K9:K20)</f>
        <v>0</v>
      </c>
      <c r="L8" s="230"/>
      <c r="M8" s="230">
        <f>SUM(M9:M20)</f>
        <v>0</v>
      </c>
      <c r="N8" s="229"/>
      <c r="O8" s="229">
        <f>SUM(O9:O20)</f>
        <v>0</v>
      </c>
      <c r="P8" s="229"/>
      <c r="Q8" s="229">
        <f>SUM(Q9:Q20)</f>
        <v>0</v>
      </c>
      <c r="R8" s="230"/>
      <c r="S8" s="230"/>
      <c r="T8" s="231"/>
      <c r="U8" s="225"/>
      <c r="V8" s="225">
        <f>SUM(V9:V20)</f>
        <v>0</v>
      </c>
      <c r="W8" s="225"/>
      <c r="X8" s="225"/>
      <c r="Y8" s="225"/>
      <c r="AG8" t="s">
        <v>176</v>
      </c>
    </row>
    <row r="9" spans="1:60" ht="33.75" outlineLevel="1" x14ac:dyDescent="0.2">
      <c r="A9" s="233">
        <v>1</v>
      </c>
      <c r="B9" s="234" t="s">
        <v>1065</v>
      </c>
      <c r="C9" s="252" t="s">
        <v>1066</v>
      </c>
      <c r="D9" s="235" t="s">
        <v>645</v>
      </c>
      <c r="E9" s="236">
        <v>1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8"/>
      <c r="S9" s="238" t="s">
        <v>466</v>
      </c>
      <c r="T9" s="239" t="s">
        <v>318</v>
      </c>
      <c r="U9" s="221">
        <v>0</v>
      </c>
      <c r="V9" s="221">
        <f>ROUND(E9*U9,2)</f>
        <v>0</v>
      </c>
      <c r="W9" s="221"/>
      <c r="X9" s="221" t="s">
        <v>182</v>
      </c>
      <c r="Y9" s="221" t="s">
        <v>183</v>
      </c>
      <c r="Z9" s="210"/>
      <c r="AA9" s="210"/>
      <c r="AB9" s="210"/>
      <c r="AC9" s="210"/>
      <c r="AD9" s="210"/>
      <c r="AE9" s="210"/>
      <c r="AF9" s="210"/>
      <c r="AG9" s="210" t="s">
        <v>639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5" t="s">
        <v>1067</v>
      </c>
      <c r="D10" s="249"/>
      <c r="E10" s="249"/>
      <c r="F10" s="249"/>
      <c r="G10" s="249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322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3.75" outlineLevel="1" x14ac:dyDescent="0.2">
      <c r="A11" s="233">
        <v>2</v>
      </c>
      <c r="B11" s="234" t="s">
        <v>1068</v>
      </c>
      <c r="C11" s="252" t="s">
        <v>1069</v>
      </c>
      <c r="D11" s="235" t="s">
        <v>645</v>
      </c>
      <c r="E11" s="236">
        <v>1</v>
      </c>
      <c r="F11" s="237"/>
      <c r="G11" s="238">
        <f>ROUND(E11*F11,2)</f>
        <v>0</v>
      </c>
      <c r="H11" s="237"/>
      <c r="I11" s="238">
        <f>ROUND(E11*H11,2)</f>
        <v>0</v>
      </c>
      <c r="J11" s="237"/>
      <c r="K11" s="238">
        <f>ROUND(E11*J11,2)</f>
        <v>0</v>
      </c>
      <c r="L11" s="238">
        <v>21</v>
      </c>
      <c r="M11" s="238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8"/>
      <c r="S11" s="238" t="s">
        <v>466</v>
      </c>
      <c r="T11" s="239" t="s">
        <v>318</v>
      </c>
      <c r="U11" s="221">
        <v>0</v>
      </c>
      <c r="V11" s="221">
        <f>ROUND(E11*U11,2)</f>
        <v>0</v>
      </c>
      <c r="W11" s="221"/>
      <c r="X11" s="221" t="s">
        <v>182</v>
      </c>
      <c r="Y11" s="221" t="s">
        <v>183</v>
      </c>
      <c r="Z11" s="210"/>
      <c r="AA11" s="210"/>
      <c r="AB11" s="210"/>
      <c r="AC11" s="210"/>
      <c r="AD11" s="210"/>
      <c r="AE11" s="210"/>
      <c r="AF11" s="210"/>
      <c r="AG11" s="210" t="s">
        <v>639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55" t="s">
        <v>1067</v>
      </c>
      <c r="D12" s="249"/>
      <c r="E12" s="249"/>
      <c r="F12" s="249"/>
      <c r="G12" s="249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322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33">
        <v>3</v>
      </c>
      <c r="B13" s="234" t="s">
        <v>1070</v>
      </c>
      <c r="C13" s="252" t="s">
        <v>1071</v>
      </c>
      <c r="D13" s="235" t="s">
        <v>645</v>
      </c>
      <c r="E13" s="236">
        <v>1</v>
      </c>
      <c r="F13" s="237"/>
      <c r="G13" s="238">
        <f>ROUND(E13*F13,2)</f>
        <v>0</v>
      </c>
      <c r="H13" s="237"/>
      <c r="I13" s="238">
        <f>ROUND(E13*H13,2)</f>
        <v>0</v>
      </c>
      <c r="J13" s="237"/>
      <c r="K13" s="238">
        <f>ROUND(E13*J13,2)</f>
        <v>0</v>
      </c>
      <c r="L13" s="238">
        <v>21</v>
      </c>
      <c r="M13" s="238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8"/>
      <c r="S13" s="238" t="s">
        <v>466</v>
      </c>
      <c r="T13" s="239" t="s">
        <v>318</v>
      </c>
      <c r="U13" s="221">
        <v>0</v>
      </c>
      <c r="V13" s="221">
        <f>ROUND(E13*U13,2)</f>
        <v>0</v>
      </c>
      <c r="W13" s="221"/>
      <c r="X13" s="221" t="s">
        <v>182</v>
      </c>
      <c r="Y13" s="221" t="s">
        <v>183</v>
      </c>
      <c r="Z13" s="210"/>
      <c r="AA13" s="210"/>
      <c r="AB13" s="210"/>
      <c r="AC13" s="210"/>
      <c r="AD13" s="210"/>
      <c r="AE13" s="210"/>
      <c r="AF13" s="210"/>
      <c r="AG13" s="210" t="s">
        <v>639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5" t="s">
        <v>1067</v>
      </c>
      <c r="D14" s="249"/>
      <c r="E14" s="249"/>
      <c r="F14" s="249"/>
      <c r="G14" s="249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322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0">
        <v>4</v>
      </c>
      <c r="B15" s="241" t="s">
        <v>1072</v>
      </c>
      <c r="C15" s="251" t="s">
        <v>1073</v>
      </c>
      <c r="D15" s="242" t="s">
        <v>645</v>
      </c>
      <c r="E15" s="243">
        <v>6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21</v>
      </c>
      <c r="M15" s="245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5"/>
      <c r="S15" s="245" t="s">
        <v>466</v>
      </c>
      <c r="T15" s="246" t="s">
        <v>318</v>
      </c>
      <c r="U15" s="221">
        <v>0</v>
      </c>
      <c r="V15" s="221">
        <f>ROUND(E15*U15,2)</f>
        <v>0</v>
      </c>
      <c r="W15" s="221"/>
      <c r="X15" s="221" t="s">
        <v>182</v>
      </c>
      <c r="Y15" s="221" t="s">
        <v>183</v>
      </c>
      <c r="Z15" s="210"/>
      <c r="AA15" s="210"/>
      <c r="AB15" s="210"/>
      <c r="AC15" s="210"/>
      <c r="AD15" s="210"/>
      <c r="AE15" s="210"/>
      <c r="AF15" s="210"/>
      <c r="AG15" s="210" t="s">
        <v>639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0">
        <v>5</v>
      </c>
      <c r="B16" s="241" t="s">
        <v>1074</v>
      </c>
      <c r="C16" s="251" t="s">
        <v>1075</v>
      </c>
      <c r="D16" s="242" t="s">
        <v>645</v>
      </c>
      <c r="E16" s="243">
        <v>2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5"/>
      <c r="S16" s="245" t="s">
        <v>466</v>
      </c>
      <c r="T16" s="246" t="s">
        <v>318</v>
      </c>
      <c r="U16" s="221">
        <v>0</v>
      </c>
      <c r="V16" s="221">
        <f>ROUND(E16*U16,2)</f>
        <v>0</v>
      </c>
      <c r="W16" s="221"/>
      <c r="X16" s="221" t="s">
        <v>182</v>
      </c>
      <c r="Y16" s="221" t="s">
        <v>183</v>
      </c>
      <c r="Z16" s="210"/>
      <c r="AA16" s="210"/>
      <c r="AB16" s="210"/>
      <c r="AC16" s="210"/>
      <c r="AD16" s="210"/>
      <c r="AE16" s="210"/>
      <c r="AF16" s="210"/>
      <c r="AG16" s="210" t="s">
        <v>639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0">
        <v>6</v>
      </c>
      <c r="B17" s="241" t="s">
        <v>1076</v>
      </c>
      <c r="C17" s="251" t="s">
        <v>1077</v>
      </c>
      <c r="D17" s="242" t="s">
        <v>645</v>
      </c>
      <c r="E17" s="243">
        <v>1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21</v>
      </c>
      <c r="M17" s="245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5"/>
      <c r="S17" s="245" t="s">
        <v>466</v>
      </c>
      <c r="T17" s="246" t="s">
        <v>318</v>
      </c>
      <c r="U17" s="221">
        <v>0</v>
      </c>
      <c r="V17" s="221">
        <f>ROUND(E17*U17,2)</f>
        <v>0</v>
      </c>
      <c r="W17" s="221"/>
      <c r="X17" s="221" t="s">
        <v>182</v>
      </c>
      <c r="Y17" s="221" t="s">
        <v>183</v>
      </c>
      <c r="Z17" s="210"/>
      <c r="AA17" s="210"/>
      <c r="AB17" s="210"/>
      <c r="AC17" s="210"/>
      <c r="AD17" s="210"/>
      <c r="AE17" s="210"/>
      <c r="AF17" s="210"/>
      <c r="AG17" s="210" t="s">
        <v>639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0">
        <v>7</v>
      </c>
      <c r="B18" s="241" t="s">
        <v>1078</v>
      </c>
      <c r="C18" s="251" t="s">
        <v>1079</v>
      </c>
      <c r="D18" s="242" t="s">
        <v>645</v>
      </c>
      <c r="E18" s="243">
        <v>1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/>
      <c r="S18" s="245" t="s">
        <v>466</v>
      </c>
      <c r="T18" s="246" t="s">
        <v>318</v>
      </c>
      <c r="U18" s="221">
        <v>0</v>
      </c>
      <c r="V18" s="221">
        <f>ROUND(E18*U18,2)</f>
        <v>0</v>
      </c>
      <c r="W18" s="221"/>
      <c r="X18" s="221" t="s">
        <v>182</v>
      </c>
      <c r="Y18" s="221" t="s">
        <v>183</v>
      </c>
      <c r="Z18" s="210"/>
      <c r="AA18" s="210"/>
      <c r="AB18" s="210"/>
      <c r="AC18" s="210"/>
      <c r="AD18" s="210"/>
      <c r="AE18" s="210"/>
      <c r="AF18" s="210"/>
      <c r="AG18" s="210" t="s">
        <v>639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0">
        <v>8</v>
      </c>
      <c r="B19" s="241" t="s">
        <v>1080</v>
      </c>
      <c r="C19" s="251" t="s">
        <v>1081</v>
      </c>
      <c r="D19" s="242" t="s">
        <v>645</v>
      </c>
      <c r="E19" s="243">
        <v>16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5"/>
      <c r="S19" s="245" t="s">
        <v>466</v>
      </c>
      <c r="T19" s="246" t="s">
        <v>318</v>
      </c>
      <c r="U19" s="221">
        <v>0</v>
      </c>
      <c r="V19" s="221">
        <f>ROUND(E19*U19,2)</f>
        <v>0</v>
      </c>
      <c r="W19" s="221"/>
      <c r="X19" s="221" t="s">
        <v>182</v>
      </c>
      <c r="Y19" s="221" t="s">
        <v>183</v>
      </c>
      <c r="Z19" s="210"/>
      <c r="AA19" s="210"/>
      <c r="AB19" s="210"/>
      <c r="AC19" s="210"/>
      <c r="AD19" s="210"/>
      <c r="AE19" s="210"/>
      <c r="AF19" s="210"/>
      <c r="AG19" s="210" t="s">
        <v>639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0">
        <v>9</v>
      </c>
      <c r="B20" s="241" t="s">
        <v>1082</v>
      </c>
      <c r="C20" s="251" t="s">
        <v>1083</v>
      </c>
      <c r="D20" s="242" t="s">
        <v>852</v>
      </c>
      <c r="E20" s="243">
        <v>30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/>
      <c r="S20" s="245" t="s">
        <v>466</v>
      </c>
      <c r="T20" s="246" t="s">
        <v>318</v>
      </c>
      <c r="U20" s="221">
        <v>0</v>
      </c>
      <c r="V20" s="221">
        <f>ROUND(E20*U20,2)</f>
        <v>0</v>
      </c>
      <c r="W20" s="221"/>
      <c r="X20" s="221" t="s">
        <v>182</v>
      </c>
      <c r="Y20" s="221" t="s">
        <v>183</v>
      </c>
      <c r="Z20" s="210"/>
      <c r="AA20" s="210"/>
      <c r="AB20" s="210"/>
      <c r="AC20" s="210"/>
      <c r="AD20" s="210"/>
      <c r="AE20" s="210"/>
      <c r="AF20" s="210"/>
      <c r="AG20" s="210" t="s">
        <v>639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26" t="s">
        <v>175</v>
      </c>
      <c r="B21" s="227" t="s">
        <v>141</v>
      </c>
      <c r="C21" s="250" t="s">
        <v>142</v>
      </c>
      <c r="D21" s="228"/>
      <c r="E21" s="229"/>
      <c r="F21" s="230"/>
      <c r="G21" s="230">
        <f>SUMIF(AG22:AG24,"&lt;&gt;NOR",G22:G24)</f>
        <v>0</v>
      </c>
      <c r="H21" s="230"/>
      <c r="I21" s="230">
        <f>SUM(I22:I24)</f>
        <v>0</v>
      </c>
      <c r="J21" s="230"/>
      <c r="K21" s="230">
        <f>SUM(K22:K24)</f>
        <v>0</v>
      </c>
      <c r="L21" s="230"/>
      <c r="M21" s="230">
        <f>SUM(M22:M24)</f>
        <v>0</v>
      </c>
      <c r="N21" s="229"/>
      <c r="O21" s="229">
        <f>SUM(O22:O24)</f>
        <v>0</v>
      </c>
      <c r="P21" s="229"/>
      <c r="Q21" s="229">
        <f>SUM(Q22:Q24)</f>
        <v>0</v>
      </c>
      <c r="R21" s="230"/>
      <c r="S21" s="230"/>
      <c r="T21" s="231"/>
      <c r="U21" s="225"/>
      <c r="V21" s="225">
        <f>SUM(V22:V24)</f>
        <v>0</v>
      </c>
      <c r="W21" s="225"/>
      <c r="X21" s="225"/>
      <c r="Y21" s="225"/>
      <c r="AG21" t="s">
        <v>176</v>
      </c>
    </row>
    <row r="22" spans="1:60" outlineLevel="1" x14ac:dyDescent="0.2">
      <c r="A22" s="240">
        <v>10</v>
      </c>
      <c r="B22" s="241" t="s">
        <v>1084</v>
      </c>
      <c r="C22" s="251" t="s">
        <v>1085</v>
      </c>
      <c r="D22" s="242" t="s">
        <v>226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5"/>
      <c r="S22" s="245" t="s">
        <v>466</v>
      </c>
      <c r="T22" s="246" t="s">
        <v>318</v>
      </c>
      <c r="U22" s="221">
        <v>0</v>
      </c>
      <c r="V22" s="221">
        <f>ROUND(E22*U22,2)</f>
        <v>0</v>
      </c>
      <c r="W22" s="221"/>
      <c r="X22" s="221" t="s">
        <v>182</v>
      </c>
      <c r="Y22" s="221" t="s">
        <v>183</v>
      </c>
      <c r="Z22" s="210"/>
      <c r="AA22" s="210"/>
      <c r="AB22" s="210"/>
      <c r="AC22" s="210"/>
      <c r="AD22" s="210"/>
      <c r="AE22" s="210"/>
      <c r="AF22" s="210"/>
      <c r="AG22" s="210" t="s">
        <v>184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0">
        <v>11</v>
      </c>
      <c r="B23" s="241" t="s">
        <v>1086</v>
      </c>
      <c r="C23" s="251" t="s">
        <v>1087</v>
      </c>
      <c r="D23" s="242" t="s">
        <v>226</v>
      </c>
      <c r="E23" s="243">
        <v>1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21</v>
      </c>
      <c r="M23" s="245">
        <f>G23*(1+L23/100)</f>
        <v>0</v>
      </c>
      <c r="N23" s="243">
        <v>0</v>
      </c>
      <c r="O23" s="243">
        <f>ROUND(E23*N23,2)</f>
        <v>0</v>
      </c>
      <c r="P23" s="243">
        <v>0</v>
      </c>
      <c r="Q23" s="243">
        <f>ROUND(E23*P23,2)</f>
        <v>0</v>
      </c>
      <c r="R23" s="245"/>
      <c r="S23" s="245" t="s">
        <v>466</v>
      </c>
      <c r="T23" s="246" t="s">
        <v>318</v>
      </c>
      <c r="U23" s="221">
        <v>0</v>
      </c>
      <c r="V23" s="221">
        <f>ROUND(E23*U23,2)</f>
        <v>0</v>
      </c>
      <c r="W23" s="221"/>
      <c r="X23" s="221" t="s">
        <v>182</v>
      </c>
      <c r="Y23" s="221" t="s">
        <v>183</v>
      </c>
      <c r="Z23" s="210"/>
      <c r="AA23" s="210"/>
      <c r="AB23" s="210"/>
      <c r="AC23" s="210"/>
      <c r="AD23" s="210"/>
      <c r="AE23" s="210"/>
      <c r="AF23" s="210"/>
      <c r="AG23" s="210" t="s">
        <v>184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3">
        <v>12</v>
      </c>
      <c r="B24" s="234" t="s">
        <v>1088</v>
      </c>
      <c r="C24" s="252" t="s">
        <v>1089</v>
      </c>
      <c r="D24" s="235" t="s">
        <v>226</v>
      </c>
      <c r="E24" s="236">
        <v>1</v>
      </c>
      <c r="F24" s="237"/>
      <c r="G24" s="238">
        <f>ROUND(E24*F24,2)</f>
        <v>0</v>
      </c>
      <c r="H24" s="237"/>
      <c r="I24" s="238">
        <f>ROUND(E24*H24,2)</f>
        <v>0</v>
      </c>
      <c r="J24" s="237"/>
      <c r="K24" s="238">
        <f>ROUND(E24*J24,2)</f>
        <v>0</v>
      </c>
      <c r="L24" s="238">
        <v>21</v>
      </c>
      <c r="M24" s="238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8"/>
      <c r="S24" s="238" t="s">
        <v>466</v>
      </c>
      <c r="T24" s="239" t="s">
        <v>318</v>
      </c>
      <c r="U24" s="221">
        <v>0</v>
      </c>
      <c r="V24" s="221">
        <f>ROUND(E24*U24,2)</f>
        <v>0</v>
      </c>
      <c r="W24" s="221"/>
      <c r="X24" s="221" t="s">
        <v>182</v>
      </c>
      <c r="Y24" s="221" t="s">
        <v>183</v>
      </c>
      <c r="Z24" s="210"/>
      <c r="AA24" s="210"/>
      <c r="AB24" s="210"/>
      <c r="AC24" s="210"/>
      <c r="AD24" s="210"/>
      <c r="AE24" s="210"/>
      <c r="AF24" s="210"/>
      <c r="AG24" s="210" t="s">
        <v>184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3"/>
      <c r="B25" s="4"/>
      <c r="C25" s="25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161</v>
      </c>
    </row>
    <row r="26" spans="1:60" x14ac:dyDescent="0.2">
      <c r="A26" s="213"/>
      <c r="B26" s="214" t="s">
        <v>29</v>
      </c>
      <c r="C26" s="257"/>
      <c r="D26" s="215"/>
      <c r="E26" s="216"/>
      <c r="F26" s="216"/>
      <c r="G26" s="232">
        <f>G8+G21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323</v>
      </c>
    </row>
    <row r="27" spans="1:60" x14ac:dyDescent="0.2">
      <c r="C27" s="258"/>
      <c r="D27" s="10"/>
      <c r="AG27" t="s">
        <v>324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A14" sheet="1" formatRows="0"/>
  <mergeCells count="7">
    <mergeCell ref="C14:G1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2022052-001 Pol</vt:lpstr>
      <vt:lpstr>01 2022052-002 Pol</vt:lpstr>
      <vt:lpstr>01 2022052-003 Pol</vt:lpstr>
      <vt:lpstr>01 2022052-004 Pol</vt:lpstr>
      <vt:lpstr>01 2022052-005 Pol</vt:lpstr>
      <vt:lpstr>01 2022052-006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2022052-001 Pol'!Názvy_tisku</vt:lpstr>
      <vt:lpstr>'01 2022052-002 Pol'!Názvy_tisku</vt:lpstr>
      <vt:lpstr>'01 2022052-003 Pol'!Názvy_tisku</vt:lpstr>
      <vt:lpstr>'01 2022052-004 Pol'!Názvy_tisku</vt:lpstr>
      <vt:lpstr>'01 2022052-005 Pol'!Názvy_tisku</vt:lpstr>
      <vt:lpstr>'01 2022052-006 Pol'!Názvy_tisku</vt:lpstr>
      <vt:lpstr>oadresa</vt:lpstr>
      <vt:lpstr>Stavba!Objednatel</vt:lpstr>
      <vt:lpstr>Stavba!Objekt</vt:lpstr>
      <vt:lpstr>'01 2022052-001 Pol'!Oblast_tisku</vt:lpstr>
      <vt:lpstr>'01 2022052-002 Pol'!Oblast_tisku</vt:lpstr>
      <vt:lpstr>'01 2022052-003 Pol'!Oblast_tisku</vt:lpstr>
      <vt:lpstr>'01 2022052-004 Pol'!Oblast_tisku</vt:lpstr>
      <vt:lpstr>'01 2022052-005 Pol'!Oblast_tisku</vt:lpstr>
      <vt:lpstr>'01 2022052-006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Lidumil</cp:lastModifiedBy>
  <cp:lastPrinted>2019-03-19T12:27:02Z</cp:lastPrinted>
  <dcterms:created xsi:type="dcterms:W3CDTF">2009-04-08T07:15:50Z</dcterms:created>
  <dcterms:modified xsi:type="dcterms:W3CDTF">2022-09-14T09:18:08Z</dcterms:modified>
</cp:coreProperties>
</file>